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525" activeTab="1"/>
  </bookViews>
  <sheets>
    <sheet name="Forside" sheetId="1" r:id="rId1"/>
    <sheet name="Med formler" sheetId="2" r:id="rId2"/>
    <sheet name="Uden formler" sheetId="3" r:id="rId3"/>
    <sheet name="Teknisk kontrol" sheetId="4" r:id="rId4"/>
    <sheet name="Ark2" sheetId="5" r:id="rId5"/>
  </sheets>
  <definedNames>
    <definedName name="Par010101">'Med formler'!$H$11:$N$11</definedName>
    <definedName name="Par010102">'Med formler'!$Q$11:$W$11</definedName>
    <definedName name="Par010103">'Med formler'!$Z$11:$AF$11</definedName>
    <definedName name="Par010201">'Med formler'!$H$13:$N$13</definedName>
    <definedName name="Par010202">'Med formler'!$Q$13:$W$13</definedName>
    <definedName name="Par010203">'Med formler'!$Z$13:$AF$13</definedName>
    <definedName name="Par020301">'Med formler'!$H$15:$N$15</definedName>
    <definedName name="Par020302">'Med formler'!$Q$15:$W$15</definedName>
    <definedName name="Par020303">'Med formler'!$Z$15:$AF$15</definedName>
    <definedName name="Par020401">'Med formler'!$H$17:$N$17</definedName>
    <definedName name="Par020402">'Med formler'!$Q$17:$W$17</definedName>
    <definedName name="Par020403">'Med formler'!$Z$17:$AF$17</definedName>
    <definedName name="Par030501">'Med formler'!$H$19:$N$19</definedName>
    <definedName name="Par030502">'Med formler'!$Q$19:$W$19</definedName>
    <definedName name="Par030503">'Med formler'!$Z$19:$AF$19</definedName>
    <definedName name="Par030601">'Med formler'!$H$21:$N$21</definedName>
    <definedName name="Par030602">'Med formler'!$Q$21:$W$21</definedName>
    <definedName name="Par030603">'Med formler'!$Z$21:$AF$21</definedName>
    <definedName name="Par040701">'Med formler'!$H$23:$N$23</definedName>
    <definedName name="Par040702">'Med formler'!$Q$23:$W$23</definedName>
    <definedName name="Par040703">'Med formler'!$Z$23:$AF$23</definedName>
    <definedName name="Par040801">'Med formler'!$H$25:$N$25</definedName>
    <definedName name="Par040802">'Med formler'!$Q$25:$W$25</definedName>
    <definedName name="Par040803">'Med formler'!$Z$25:$AF$25</definedName>
    <definedName name="Par050901">'Med formler'!$H$27:$N$27</definedName>
    <definedName name="Par050902">'Med formler'!$Q$27:$W$27</definedName>
    <definedName name="Par050903">'Med formler'!$Z$27:$AF$27</definedName>
    <definedName name="Par051001">'Med formler'!$H$29:$N$29</definedName>
    <definedName name="Par051002">'Med formler'!$Q$29:$W$29</definedName>
    <definedName name="Par051003">'Med formler'!$Z$29:$AF$29</definedName>
    <definedName name="Par061101">'Med formler'!$H$31:$N$31</definedName>
    <definedName name="Par061102">'Med formler'!$Q$31:$W$31</definedName>
    <definedName name="Par061103">'Med formler'!$Z$31:$AF$31</definedName>
    <definedName name="Par061201">'Med formler'!$H$33:$N$33</definedName>
    <definedName name="Par061202">'Med formler'!$Q$33:$W$33</definedName>
    <definedName name="Par061203">'Med formler'!$Z$33:$AF$33</definedName>
    <definedName name="Par071301">'Med formler'!$H$35:$N$35</definedName>
    <definedName name="Par071302">'Med formler'!$Q$35:$W$35</definedName>
    <definedName name="Par071303">'Med formler'!$Z$35:$AF$35</definedName>
    <definedName name="Par071401">'Med formler'!$H$37:$N$37</definedName>
    <definedName name="Par071402">'Med formler'!$Q$37:$W$37</definedName>
    <definedName name="Par071403">'Med formler'!$Z$37:$AF$37</definedName>
  </definedNames>
  <calcPr fullCalcOnLoad="1"/>
</workbook>
</file>

<file path=xl/sharedStrings.xml><?xml version="1.0" encoding="utf-8"?>
<sst xmlns="http://schemas.openxmlformats.org/spreadsheetml/2006/main" count="496" uniqueCount="99">
  <si>
    <t>Licens</t>
  </si>
  <si>
    <t>Kørernavn</t>
  </si>
  <si>
    <t>Point</t>
  </si>
  <si>
    <t xml:space="preserve"> </t>
  </si>
  <si>
    <t>F= Fald</t>
  </si>
  <si>
    <t xml:space="preserve">Bane: </t>
  </si>
  <si>
    <t>Dato:</t>
  </si>
  <si>
    <t>Vindertid</t>
  </si>
  <si>
    <t>Pointgivning: 3-2-1-0</t>
  </si>
  <si>
    <t>Lic.nr:</t>
  </si>
  <si>
    <t>Tidtager:</t>
  </si>
  <si>
    <t>Plac.</t>
  </si>
  <si>
    <t>R</t>
  </si>
  <si>
    <t>Par</t>
  </si>
  <si>
    <t>Nr.</t>
  </si>
  <si>
    <t>Rød &amp;</t>
  </si>
  <si>
    <t>Gul = bane 2&amp;4.</t>
  </si>
  <si>
    <t>Blå = bane 1&amp;3.</t>
  </si>
  <si>
    <t xml:space="preserve">Hvid &amp; </t>
  </si>
  <si>
    <t>Dommer</t>
  </si>
  <si>
    <t>Kørere fra et par må bytte bane indbyrdes</t>
  </si>
  <si>
    <t>Blanket S4.04</t>
  </si>
  <si>
    <t>d= Diskvalificeret</t>
  </si>
  <si>
    <t>M=Diskval. for 2min. reglen</t>
  </si>
  <si>
    <t xml:space="preserve">  </t>
  </si>
  <si>
    <t>_</t>
  </si>
  <si>
    <t>MC:</t>
  </si>
  <si>
    <t>Motormrk.</t>
  </si>
  <si>
    <t>Styr og</t>
  </si>
  <si>
    <t>Tændings-</t>
  </si>
  <si>
    <t>Stel</t>
  </si>
  <si>
    <t>Udstødn.rør</t>
  </si>
  <si>
    <t>Kædeskærm</t>
  </si>
  <si>
    <t>Bagdæk</t>
  </si>
  <si>
    <t>Hjelm &amp;</t>
  </si>
  <si>
    <t>Bemærkning:</t>
  </si>
  <si>
    <t>Forgaffel</t>
  </si>
  <si>
    <t>afbryder.</t>
  </si>
  <si>
    <t>Eger</t>
  </si>
  <si>
    <t>&amp; lyddæmper</t>
  </si>
  <si>
    <t>For &amp; bag</t>
  </si>
  <si>
    <t>Køredragt</t>
  </si>
  <si>
    <t>Teknisk kontrolchef:</t>
  </si>
  <si>
    <t>Fælg &amp;</t>
  </si>
  <si>
    <t>Licens nr.:</t>
  </si>
  <si>
    <t>Undertegnede erklærer herved, at kørernes licenser, motorcykler og beklædning er i overensstemmelse med sikkerhedsbestemmelserne, løbets tillægsregler og DMU's reglement</t>
  </si>
  <si>
    <t>Læs dette først, og gå frem trin for trin.</t>
  </si>
  <si>
    <t>1.</t>
  </si>
  <si>
    <t>Skabelonen er beskyttet, således at den ikke kan ændres uden adgangskode.</t>
  </si>
  <si>
    <t>2.</t>
  </si>
  <si>
    <t>Inden du begynder at udfylde noget, bør du gemme en kopi skabelonen under et andet navn f. eks. løbets navn, og bruge kopien til at skrive i.</t>
  </si>
  <si>
    <t>3.</t>
  </si>
  <si>
    <t>Nullerne ændrer sig, når kørernes heatrubrikker bliver udfyldt med de scorede points, idet det sker en automatisk sammentælling</t>
  </si>
  <si>
    <t>Du kan markere de celler, du vil skrive i med musen, eller du kan hoppe rundt i skemaet med tabulatortast eller piletasterne</t>
  </si>
  <si>
    <t>I den øverste store celle kan du skrive løbets navn.</t>
  </si>
  <si>
    <t>4.</t>
  </si>
  <si>
    <t>Det er beregnet til publikum og til manuel udfyldning. Det kan du printe ud og mangfoldiggøre</t>
  </si>
  <si>
    <t>5.</t>
  </si>
  <si>
    <t>6.</t>
  </si>
  <si>
    <t>For at få fuld glæde af skabelonen, kræver det en PC eller bærbar computer og en printer i dommertårnet.</t>
  </si>
  <si>
    <t>7.</t>
  </si>
  <si>
    <t>Husk undervejs at gemme skemaet med korte mellemrum, så ikke en eventuel strømafbrydelse bevirker, at du taber alle data. Gem også slutresultatet</t>
  </si>
  <si>
    <t>Når sidste heat er kørt og placeringerne er påført, er skemaet klar til udskrift og dommerens godkendelse.</t>
  </si>
  <si>
    <t>Hvis der er netadgang fra dommertårnet, kan skemaet også sendes ud nu</t>
  </si>
  <si>
    <r>
      <t>Klik derpå på fanebladet "</t>
    </r>
    <r>
      <rPr>
        <b/>
        <sz val="10"/>
        <rFont val="Arial"/>
        <family val="2"/>
      </rPr>
      <t>Med formler</t>
    </r>
    <r>
      <rPr>
        <sz val="10"/>
        <rFont val="Arial"/>
        <family val="0"/>
      </rPr>
      <t>"</t>
    </r>
  </si>
  <si>
    <r>
      <t>Når du har udfyldt det skema, er alle data overført til det bagved liggende heatskema "</t>
    </r>
    <r>
      <rPr>
        <b/>
        <sz val="10"/>
        <rFont val="Arial"/>
        <family val="2"/>
      </rPr>
      <t>Uden formler</t>
    </r>
    <r>
      <rPr>
        <sz val="10"/>
        <rFont val="Arial"/>
        <family val="0"/>
      </rPr>
      <t>", hvor heatrubrikkerne er tomme.</t>
    </r>
  </si>
  <si>
    <r>
      <t>Skemaet "</t>
    </r>
    <r>
      <rPr>
        <b/>
        <sz val="10"/>
        <rFont val="Arial"/>
        <family val="2"/>
      </rPr>
      <t>Teknisk kontrol</t>
    </r>
    <r>
      <rPr>
        <sz val="10"/>
        <rFont val="Arial"/>
        <family val="0"/>
      </rPr>
      <t xml:space="preserve">" er også automatisk blevet udfyldt med kørernavnene. Du kan skrive TK chefens navn og licens nr., hvis du kender det. </t>
    </r>
  </si>
  <si>
    <t>Denne skabelon for heatskema til parspeedway 7 par er lavet for at gøre dit arbejde som løbsarrangør/stævneleder/tidtagerchef lettere.</t>
  </si>
  <si>
    <t xml:space="preserve">Det kan du printe ud og give til den tekniske kontrolchef. Skemaet kan udfyldes manuelt eller på bærbar computer </t>
  </si>
  <si>
    <t>I dette skema er alle mellemregnskaber for kørernes points udfyldt med et 0. Skemaet er til senere brug ved tidtagning.</t>
  </si>
  <si>
    <t>Dirt deflector</t>
  </si>
  <si>
    <t>kun 500 cc</t>
  </si>
  <si>
    <r>
      <t>Tidtageren kan under løbet udfylde skemaet "</t>
    </r>
    <r>
      <rPr>
        <b/>
        <sz val="10"/>
        <rFont val="Arial"/>
        <family val="2"/>
      </rPr>
      <t>Med formler</t>
    </r>
    <r>
      <rPr>
        <sz val="10"/>
        <rFont val="Arial"/>
        <family val="0"/>
      </rPr>
      <t>" heat for heat med point og tider. Points tælles automatisk sammen i de første 21 heats</t>
    </r>
  </si>
  <si>
    <t>Dato</t>
  </si>
  <si>
    <t>Bane</t>
  </si>
  <si>
    <t>heat</t>
  </si>
  <si>
    <t>match point</t>
  </si>
  <si>
    <t>Match nr.</t>
  </si>
  <si>
    <t>Blå  bane 1 &amp;3.</t>
  </si>
  <si>
    <t>Hvid &amp; Gul bane 2 &amp; 4</t>
  </si>
  <si>
    <t>Klub/hold</t>
  </si>
  <si>
    <t>F</t>
  </si>
  <si>
    <t>d</t>
  </si>
  <si>
    <t>M</t>
  </si>
  <si>
    <t>T</t>
  </si>
  <si>
    <t>I alt</t>
  </si>
  <si>
    <t>R1</t>
  </si>
  <si>
    <t>B3</t>
  </si>
  <si>
    <t>H2</t>
  </si>
  <si>
    <t>G4</t>
  </si>
  <si>
    <t>R2</t>
  </si>
  <si>
    <t>NS= Ikke started (Not Started)</t>
  </si>
  <si>
    <t>R= Udgået ( Retired)</t>
  </si>
  <si>
    <t>F = Fald</t>
  </si>
  <si>
    <t>d  = Diskvalificeret</t>
  </si>
  <si>
    <t>M = Diskval. for 2min. reglen</t>
  </si>
  <si>
    <t>R = Udgået ( Retired)</t>
  </si>
  <si>
    <t>Brugsanvisning heatskema S4.44, parspeedway for 7 par.</t>
  </si>
  <si>
    <r>
      <t xml:space="preserve">Der åbnes nu et køreskema, du kan udfylde med </t>
    </r>
    <r>
      <rPr>
        <b/>
        <sz val="10"/>
        <rFont val="Arial"/>
        <family val="2"/>
      </rPr>
      <t>kørernes navne og licensnumre samt klub og hold nr.</t>
    </r>
    <r>
      <rPr>
        <sz val="10"/>
        <rFont val="Arial"/>
        <family val="0"/>
      </rPr>
      <t>. Desuden kan du skrive dommer og tidtager på.</t>
    </r>
  </si>
</sst>
</file>

<file path=xl/styles.xml><?xml version="1.0" encoding="utf-8"?>
<styleSheet xmlns="http://schemas.openxmlformats.org/spreadsheetml/2006/main">
  <numFmts count="2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[$-406]d\.\ mmmm\ yyyy"/>
    <numFmt numFmtId="181" formatCode="&quot;Ja&quot;;&quot;Ja&quot;;&quot;Nej&quot;"/>
    <numFmt numFmtId="182" formatCode="&quot;Sandt&quot;;&quot;Sandt&quot;;&quot;Falsk&quot;"/>
    <numFmt numFmtId="183" formatCode="&quot;Til&quot;;&quot;Til&quot;;&quot;Fra&quot;"/>
    <numFmt numFmtId="184" formatCode="[$€-2]\ #.##000_);[Red]\([$€-2]\ #.##000\)"/>
  </numFmts>
  <fonts count="7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color indexed="55"/>
      <name val="Arial"/>
      <family val="2"/>
    </font>
    <font>
      <b/>
      <sz val="72"/>
      <color indexed="55"/>
      <name val="Arial Narrow"/>
      <family val="2"/>
    </font>
    <font>
      <sz val="72"/>
      <color indexed="55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b/>
      <sz val="16"/>
      <name val="Arial Narrow"/>
      <family val="2"/>
    </font>
    <font>
      <b/>
      <sz val="20"/>
      <name val="Arial Narrow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name val="Geneva"/>
      <family val="0"/>
    </font>
    <font>
      <b/>
      <sz val="16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18"/>
      <name val="Arial Narrow"/>
      <family val="2"/>
    </font>
    <font>
      <sz val="18"/>
      <name val="Arial Narrow"/>
      <family val="2"/>
    </font>
    <font>
      <sz val="22"/>
      <name val="Arial"/>
      <family val="2"/>
    </font>
    <font>
      <sz val="16"/>
      <name val="Arial"/>
      <family val="2"/>
    </font>
    <font>
      <sz val="10"/>
      <name val="Arial Narrow"/>
      <family val="2"/>
    </font>
    <font>
      <b/>
      <u val="single"/>
      <sz val="18"/>
      <name val="Arial"/>
      <family val="2"/>
    </font>
    <font>
      <b/>
      <sz val="18"/>
      <name val="Arial"/>
      <family val="2"/>
    </font>
    <font>
      <b/>
      <sz val="24"/>
      <name val="Arial Narrow"/>
      <family val="2"/>
    </font>
    <font>
      <b/>
      <sz val="14"/>
      <name val="Arial Narrow"/>
      <family val="2"/>
    </font>
    <font>
      <b/>
      <sz val="24"/>
      <name val="Arial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55" fillId="21" borderId="2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9" fillId="23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24" borderId="3" applyNumberFormat="0" applyAlignment="0" applyProtection="0"/>
    <xf numFmtId="0" fontId="61" fillId="0" borderId="0" applyNumberFormat="0" applyFill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62" fillId="31" borderId="0" applyNumberFormat="0" applyBorder="0" applyAlignment="0" applyProtection="0"/>
    <xf numFmtId="0" fontId="63" fillId="21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6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shrinkToFit="1"/>
    </xf>
    <xf numFmtId="0" fontId="0" fillId="0" borderId="0" xfId="0" applyBorder="1" applyAlignment="1">
      <alignment shrinkToFit="1"/>
    </xf>
    <xf numFmtId="0" fontId="14" fillId="1" borderId="11" xfId="0" applyFont="1" applyFill="1" applyBorder="1" applyAlignment="1">
      <alignment shrinkToFit="1"/>
    </xf>
    <xf numFmtId="0" fontId="14" fillId="1" borderId="12" xfId="0" applyFont="1" applyFill="1" applyBorder="1" applyAlignment="1">
      <alignment shrinkToFit="1"/>
    </xf>
    <xf numFmtId="0" fontId="6" fillId="0" borderId="0" xfId="0" applyFont="1" applyAlignment="1">
      <alignment shrinkToFit="1"/>
    </xf>
    <xf numFmtId="0" fontId="3" fillId="0" borderId="0" xfId="0" applyFont="1" applyAlignment="1">
      <alignment horizontal="right" shrinkToFit="1"/>
    </xf>
    <xf numFmtId="0" fontId="3" fillId="0" borderId="0" xfId="0" applyFont="1" applyAlignment="1">
      <alignment horizontal="center" shrinkToFit="1"/>
    </xf>
    <xf numFmtId="0" fontId="2" fillId="0" borderId="0" xfId="0" applyFont="1" applyBorder="1" applyAlignment="1">
      <alignment horizontal="right" shrinkToFit="1"/>
    </xf>
    <xf numFmtId="0" fontId="9" fillId="0" borderId="0" xfId="0" applyFont="1" applyBorder="1" applyAlignment="1">
      <alignment shrinkToFit="1"/>
    </xf>
    <xf numFmtId="0" fontId="12" fillId="0" borderId="13" xfId="0" applyFont="1" applyBorder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0" fontId="20" fillId="0" borderId="14" xfId="0" applyFont="1" applyBorder="1" applyAlignment="1">
      <alignment shrinkToFit="1"/>
    </xf>
    <xf numFmtId="0" fontId="26" fillId="0" borderId="15" xfId="0" applyFont="1" applyBorder="1" applyAlignment="1">
      <alignment horizontal="center" shrinkToFit="1"/>
    </xf>
    <xf numFmtId="0" fontId="26" fillId="0" borderId="14" xfId="0" applyFont="1" applyBorder="1" applyAlignment="1">
      <alignment horizontal="center" shrinkToFit="1"/>
    </xf>
    <xf numFmtId="0" fontId="26" fillId="0" borderId="16" xfId="0" applyFont="1" applyBorder="1" applyAlignment="1">
      <alignment horizontal="center" shrinkToFit="1"/>
    </xf>
    <xf numFmtId="0" fontId="26" fillId="0" borderId="17" xfId="0" applyFont="1" applyBorder="1" applyAlignment="1">
      <alignment horizontal="center" shrinkToFit="1"/>
    </xf>
    <xf numFmtId="0" fontId="26" fillId="0" borderId="13" xfId="0" applyFont="1" applyBorder="1" applyAlignment="1">
      <alignment horizontal="center" shrinkToFit="1"/>
    </xf>
    <xf numFmtId="0" fontId="26" fillId="0" borderId="18" xfId="0" applyFont="1" applyBorder="1" applyAlignment="1">
      <alignment horizontal="center" shrinkToFit="1"/>
    </xf>
    <xf numFmtId="0" fontId="2" fillId="0" borderId="19" xfId="0" applyFont="1" applyBorder="1" applyAlignment="1">
      <alignment horizontal="center" shrinkToFit="1"/>
    </xf>
    <xf numFmtId="0" fontId="14" fillId="1" borderId="20" xfId="0" applyFont="1" applyFill="1" applyBorder="1" applyAlignment="1">
      <alignment shrinkToFit="1"/>
    </xf>
    <xf numFmtId="0" fontId="14" fillId="0" borderId="21" xfId="0" applyFont="1" applyBorder="1" applyAlignment="1" applyProtection="1">
      <alignment shrinkToFit="1"/>
      <protection/>
    </xf>
    <xf numFmtId="0" fontId="14" fillId="1" borderId="22" xfId="0" applyFont="1" applyFill="1" applyBorder="1" applyAlignment="1">
      <alignment shrinkToFit="1"/>
    </xf>
    <xf numFmtId="0" fontId="14" fillId="1" borderId="23" xfId="0" applyFont="1" applyFill="1" applyBorder="1" applyAlignment="1">
      <alignment shrinkToFit="1"/>
    </xf>
    <xf numFmtId="0" fontId="14" fillId="1" borderId="21" xfId="0" applyFont="1" applyFill="1" applyBorder="1" applyAlignment="1">
      <alignment shrinkToFit="1"/>
    </xf>
    <xf numFmtId="0" fontId="10" fillId="0" borderId="21" xfId="0" applyFont="1" applyBorder="1" applyAlignment="1" applyProtection="1">
      <alignment horizontal="center" shrinkToFit="1"/>
      <protection/>
    </xf>
    <xf numFmtId="0" fontId="10" fillId="0" borderId="24" xfId="0" applyFont="1" applyBorder="1" applyAlignment="1" applyProtection="1">
      <alignment horizontal="center" shrinkToFit="1"/>
      <protection locked="0"/>
    </xf>
    <xf numFmtId="0" fontId="10" fillId="1" borderId="25" xfId="0" applyFont="1" applyFill="1" applyBorder="1" applyAlignment="1" applyProtection="1">
      <alignment horizontal="center" shrinkToFit="1"/>
      <protection/>
    </xf>
    <xf numFmtId="0" fontId="18" fillId="33" borderId="26" xfId="0" applyFont="1" applyFill="1" applyBorder="1" applyAlignment="1" applyProtection="1">
      <alignment horizontal="center" shrinkToFit="1"/>
      <protection locked="0"/>
    </xf>
    <xf numFmtId="0" fontId="14" fillId="1" borderId="26" xfId="0" applyFont="1" applyFill="1" applyBorder="1" applyAlignment="1">
      <alignment shrinkToFit="1"/>
    </xf>
    <xf numFmtId="0" fontId="18" fillId="0" borderId="27" xfId="0" applyFont="1" applyBorder="1" applyAlignment="1" applyProtection="1">
      <alignment horizontal="center" shrinkToFit="1"/>
      <protection locked="0"/>
    </xf>
    <xf numFmtId="0" fontId="18" fillId="33" borderId="12" xfId="0" applyFont="1" applyFill="1" applyBorder="1" applyAlignment="1" applyProtection="1">
      <alignment horizontal="center" shrinkToFit="1"/>
      <protection locked="0"/>
    </xf>
    <xf numFmtId="0" fontId="14" fillId="1" borderId="28" xfId="0" applyFont="1" applyFill="1" applyBorder="1" applyAlignment="1">
      <alignment shrinkToFit="1"/>
    </xf>
    <xf numFmtId="0" fontId="14" fillId="1" borderId="29" xfId="0" applyFont="1" applyFill="1" applyBorder="1" applyAlignment="1">
      <alignment shrinkToFit="1"/>
    </xf>
    <xf numFmtId="0" fontId="14" fillId="1" borderId="30" xfId="0" applyFont="1" applyFill="1" applyBorder="1" applyAlignment="1">
      <alignment shrinkToFit="1"/>
    </xf>
    <xf numFmtId="0" fontId="14" fillId="1" borderId="31" xfId="0" applyFont="1" applyFill="1" applyBorder="1" applyAlignment="1">
      <alignment shrinkToFit="1"/>
    </xf>
    <xf numFmtId="0" fontId="0" fillId="0" borderId="32" xfId="0" applyBorder="1" applyAlignment="1" applyProtection="1">
      <alignment shrinkToFit="1"/>
      <protection locked="0"/>
    </xf>
    <xf numFmtId="0" fontId="18" fillId="33" borderId="33" xfId="0" applyFont="1" applyFill="1" applyBorder="1" applyAlignment="1" applyProtection="1">
      <alignment horizontal="center" shrinkToFit="1"/>
      <protection locked="0"/>
    </xf>
    <xf numFmtId="0" fontId="14" fillId="1" borderId="33" xfId="0" applyFont="1" applyFill="1" applyBorder="1" applyAlignment="1">
      <alignment shrinkToFit="1"/>
    </xf>
    <xf numFmtId="0" fontId="14" fillId="0" borderId="34" xfId="0" applyFont="1" applyBorder="1" applyAlignment="1" applyProtection="1">
      <alignment shrinkToFit="1"/>
      <protection/>
    </xf>
    <xf numFmtId="0" fontId="18" fillId="0" borderId="35" xfId="0" applyFont="1" applyBorder="1" applyAlignment="1" applyProtection="1">
      <alignment horizontal="center" shrinkToFit="1"/>
      <protection locked="0"/>
    </xf>
    <xf numFmtId="0" fontId="14" fillId="1" borderId="36" xfId="0" applyFont="1" applyFill="1" applyBorder="1" applyAlignment="1">
      <alignment shrinkToFit="1"/>
    </xf>
    <xf numFmtId="0" fontId="18" fillId="33" borderId="35" xfId="0" applyFont="1" applyFill="1" applyBorder="1" applyAlignment="1" applyProtection="1">
      <alignment horizontal="center" shrinkToFit="1"/>
      <protection locked="0"/>
    </xf>
    <xf numFmtId="0" fontId="14" fillId="1" borderId="34" xfId="0" applyFont="1" applyFill="1" applyBorder="1" applyAlignment="1">
      <alignment shrinkToFit="1"/>
    </xf>
    <xf numFmtId="0" fontId="0" fillId="0" borderId="34" xfId="0" applyBorder="1" applyAlignment="1" applyProtection="1">
      <alignment shrinkToFit="1"/>
      <protection/>
    </xf>
    <xf numFmtId="0" fontId="0" fillId="1" borderId="37" xfId="0" applyFill="1" applyBorder="1" applyAlignment="1" applyProtection="1">
      <alignment shrinkToFit="1"/>
      <protection/>
    </xf>
    <xf numFmtId="0" fontId="14" fillId="1" borderId="38" xfId="0" applyFont="1" applyFill="1" applyBorder="1" applyAlignment="1">
      <alignment shrinkToFit="1"/>
    </xf>
    <xf numFmtId="0" fontId="0" fillId="0" borderId="21" xfId="0" applyBorder="1" applyAlignment="1" applyProtection="1">
      <alignment shrinkToFit="1"/>
      <protection/>
    </xf>
    <xf numFmtId="0" fontId="0" fillId="0" borderId="24" xfId="0" applyBorder="1" applyAlignment="1" applyProtection="1">
      <alignment shrinkToFit="1"/>
      <protection locked="0"/>
    </xf>
    <xf numFmtId="0" fontId="0" fillId="1" borderId="25" xfId="0" applyFill="1" applyBorder="1" applyAlignment="1" applyProtection="1">
      <alignment shrinkToFit="1"/>
      <protection/>
    </xf>
    <xf numFmtId="0" fontId="14" fillId="1" borderId="24" xfId="0" applyFont="1" applyFill="1" applyBorder="1" applyAlignment="1">
      <alignment shrinkToFit="1"/>
    </xf>
    <xf numFmtId="0" fontId="14" fillId="1" borderId="27" xfId="0" applyFont="1" applyFill="1" applyBorder="1" applyAlignment="1">
      <alignment shrinkToFit="1"/>
    </xf>
    <xf numFmtId="0" fontId="0" fillId="0" borderId="27" xfId="0" applyBorder="1" applyAlignment="1" applyProtection="1">
      <alignment horizontal="center" shrinkToFit="1"/>
      <protection locked="0"/>
    </xf>
    <xf numFmtId="0" fontId="14" fillId="1" borderId="39" xfId="0" applyFont="1" applyFill="1" applyBorder="1" applyAlignment="1">
      <alignment shrinkToFit="1"/>
    </xf>
    <xf numFmtId="0" fontId="14" fillId="1" borderId="32" xfId="0" applyFont="1" applyFill="1" applyBorder="1" applyAlignment="1">
      <alignment shrinkToFit="1"/>
    </xf>
    <xf numFmtId="0" fontId="14" fillId="1" borderId="35" xfId="0" applyFont="1" applyFill="1" applyBorder="1" applyAlignment="1">
      <alignment shrinkToFit="1"/>
    </xf>
    <xf numFmtId="0" fontId="18" fillId="33" borderId="36" xfId="0" applyFont="1" applyFill="1" applyBorder="1" applyAlignment="1" applyProtection="1">
      <alignment horizontal="center" shrinkToFit="1"/>
      <protection locked="0"/>
    </xf>
    <xf numFmtId="0" fontId="14" fillId="1" borderId="40" xfId="0" applyFont="1" applyFill="1" applyBorder="1" applyAlignment="1">
      <alignment shrinkToFit="1"/>
    </xf>
    <xf numFmtId="0" fontId="18" fillId="0" borderId="26" xfId="0" applyFont="1" applyBorder="1" applyAlignment="1" applyProtection="1">
      <alignment horizontal="center" shrinkToFit="1"/>
      <protection locked="0"/>
    </xf>
    <xf numFmtId="0" fontId="18" fillId="0" borderId="33" xfId="0" applyFont="1" applyBorder="1" applyAlignment="1" applyProtection="1">
      <alignment horizontal="center" shrinkToFit="1"/>
      <protection locked="0"/>
    </xf>
    <xf numFmtId="0" fontId="18" fillId="33" borderId="41" xfId="0" applyFont="1" applyFill="1" applyBorder="1" applyAlignment="1" applyProtection="1">
      <alignment horizontal="center" shrinkToFit="1"/>
      <protection locked="0"/>
    </xf>
    <xf numFmtId="0" fontId="18" fillId="33" borderId="28" xfId="0" applyFont="1" applyFill="1" applyBorder="1" applyAlignment="1" applyProtection="1">
      <alignment horizontal="center" shrinkToFit="1"/>
      <protection locked="0"/>
    </xf>
    <xf numFmtId="0" fontId="18" fillId="33" borderId="34" xfId="0" applyFont="1" applyFill="1" applyBorder="1" applyAlignment="1" applyProtection="1">
      <alignment horizontal="center" shrinkToFit="1"/>
      <protection locked="0"/>
    </xf>
    <xf numFmtId="0" fontId="14" fillId="1" borderId="42" xfId="0" applyFont="1" applyFill="1" applyBorder="1" applyAlignment="1">
      <alignment shrinkToFit="1"/>
    </xf>
    <xf numFmtId="0" fontId="18" fillId="33" borderId="27" xfId="0" applyFont="1" applyFill="1" applyBorder="1" applyAlignment="1" applyProtection="1">
      <alignment horizontal="center" shrinkToFit="1"/>
      <protection locked="0"/>
    </xf>
    <xf numFmtId="0" fontId="14" fillId="1" borderId="41" xfId="0" applyFont="1" applyFill="1" applyBorder="1" applyAlignment="1">
      <alignment shrinkToFit="1"/>
    </xf>
    <xf numFmtId="0" fontId="25" fillId="0" borderId="38" xfId="0" applyFont="1" applyBorder="1" applyAlignment="1" applyProtection="1">
      <alignment horizontal="center" shrinkToFit="1"/>
      <protection locked="0"/>
    </xf>
    <xf numFmtId="0" fontId="25" fillId="0" borderId="23" xfId="0" applyFont="1" applyBorder="1" applyAlignment="1" applyProtection="1">
      <alignment horizontal="center" shrinkToFit="1"/>
      <protection locked="0"/>
    </xf>
    <xf numFmtId="0" fontId="0" fillId="1" borderId="43" xfId="0" applyFill="1" applyBorder="1" applyAlignment="1">
      <alignment shrinkToFit="1"/>
    </xf>
    <xf numFmtId="0" fontId="0" fillId="1" borderId="44" xfId="0" applyFill="1" applyBorder="1" applyAlignment="1">
      <alignment shrinkToFit="1"/>
    </xf>
    <xf numFmtId="0" fontId="25" fillId="33" borderId="38" xfId="0" applyFont="1" applyFill="1" applyBorder="1" applyAlignment="1" applyProtection="1">
      <alignment horizontal="center" shrinkToFit="1"/>
      <protection locked="0"/>
    </xf>
    <xf numFmtId="0" fontId="25" fillId="0" borderId="11" xfId="0" applyFont="1" applyBorder="1" applyAlignment="1" applyProtection="1">
      <alignment horizontal="center" shrinkToFit="1"/>
      <protection locked="0"/>
    </xf>
    <xf numFmtId="0" fontId="25" fillId="0" borderId="45" xfId="0" applyFont="1" applyBorder="1" applyAlignment="1" applyProtection="1">
      <alignment horizontal="center" shrinkToFit="1"/>
      <protection locked="0"/>
    </xf>
    <xf numFmtId="0" fontId="26" fillId="0" borderId="35" xfId="0" applyFont="1" applyBorder="1" applyAlignment="1" applyProtection="1">
      <alignment horizontal="center" shrinkToFit="1"/>
      <protection locked="0"/>
    </xf>
    <xf numFmtId="0" fontId="26" fillId="0" borderId="33" xfId="0" applyFont="1" applyBorder="1" applyAlignment="1" applyProtection="1">
      <alignment horizontal="center" shrinkToFit="1"/>
      <protection locked="0"/>
    </xf>
    <xf numFmtId="0" fontId="0" fillId="1" borderId="46" xfId="0" applyFill="1" applyBorder="1" applyAlignment="1">
      <alignment shrinkToFit="1"/>
    </xf>
    <xf numFmtId="0" fontId="0" fillId="1" borderId="47" xfId="0" applyFill="1" applyBorder="1" applyAlignment="1">
      <alignment shrinkToFit="1"/>
    </xf>
    <xf numFmtId="0" fontId="26" fillId="33" borderId="35" xfId="0" applyFont="1" applyFill="1" applyBorder="1" applyAlignment="1" applyProtection="1">
      <alignment horizontal="center" shrinkToFit="1"/>
      <protection locked="0"/>
    </xf>
    <xf numFmtId="0" fontId="26" fillId="0" borderId="36" xfId="0" applyFont="1" applyBorder="1" applyAlignment="1" applyProtection="1">
      <alignment horizontal="center" shrinkToFit="1"/>
      <protection locked="0"/>
    </xf>
    <xf numFmtId="0" fontId="26" fillId="0" borderId="40" xfId="0" applyFont="1" applyBorder="1" applyAlignment="1" applyProtection="1">
      <alignment horizontal="center" shrinkToFit="1"/>
      <protection locked="0"/>
    </xf>
    <xf numFmtId="0" fontId="0" fillId="33" borderId="0" xfId="0" applyFill="1" applyBorder="1" applyAlignment="1">
      <alignment shrinkToFit="1"/>
    </xf>
    <xf numFmtId="0" fontId="4" fillId="0" borderId="0" xfId="0" applyFont="1" applyAlignment="1">
      <alignment shrinkToFit="1"/>
    </xf>
    <xf numFmtId="0" fontId="6" fillId="0" borderId="0" xfId="0" applyFont="1" applyAlignment="1" applyProtection="1">
      <alignment shrinkToFit="1"/>
      <protection/>
    </xf>
    <xf numFmtId="0" fontId="0" fillId="0" borderId="0" xfId="0" applyAlignment="1" applyProtection="1">
      <alignment shrinkToFit="1"/>
      <protection/>
    </xf>
    <xf numFmtId="0" fontId="3" fillId="0" borderId="0" xfId="0" applyFont="1" applyAlignment="1" applyProtection="1">
      <alignment horizontal="right" shrinkToFit="1"/>
      <protection/>
    </xf>
    <xf numFmtId="0" fontId="3" fillId="0" borderId="0" xfId="0" applyFont="1" applyAlignment="1" applyProtection="1">
      <alignment horizontal="center" shrinkToFit="1"/>
      <protection/>
    </xf>
    <xf numFmtId="0" fontId="0" fillId="0" borderId="0" xfId="0" applyBorder="1" applyAlignment="1" applyProtection="1">
      <alignment shrinkToFit="1"/>
      <protection/>
    </xf>
    <xf numFmtId="0" fontId="17" fillId="0" borderId="0" xfId="0" applyFont="1" applyAlignment="1" applyProtection="1">
      <alignment shrinkToFit="1"/>
      <protection/>
    </xf>
    <xf numFmtId="0" fontId="2" fillId="0" borderId="0" xfId="0" applyFont="1" applyBorder="1" applyAlignment="1" applyProtection="1">
      <alignment horizontal="right" shrinkToFit="1"/>
      <protection/>
    </xf>
    <xf numFmtId="0" fontId="12" fillId="0" borderId="13" xfId="0" applyFont="1" applyBorder="1" applyAlignment="1" applyProtection="1">
      <alignment horizontal="center" shrinkToFit="1"/>
      <protection/>
    </xf>
    <xf numFmtId="0" fontId="2" fillId="0" borderId="14" xfId="0" applyFont="1" applyBorder="1" applyAlignment="1" applyProtection="1">
      <alignment horizontal="center" shrinkToFit="1"/>
      <protection/>
    </xf>
    <xf numFmtId="0" fontId="26" fillId="0" borderId="14" xfId="0" applyFont="1" applyBorder="1" applyAlignment="1" applyProtection="1">
      <alignment shrinkToFit="1"/>
      <protection/>
    </xf>
    <xf numFmtId="0" fontId="26" fillId="0" borderId="17" xfId="0" applyFont="1" applyBorder="1" applyAlignment="1" applyProtection="1">
      <alignment horizontal="center" shrinkToFit="1"/>
      <protection/>
    </xf>
    <xf numFmtId="0" fontId="26" fillId="0" borderId="15" xfId="0" applyFont="1" applyBorder="1" applyAlignment="1" applyProtection="1">
      <alignment horizontal="center" shrinkToFit="1"/>
      <protection/>
    </xf>
    <xf numFmtId="0" fontId="26" fillId="0" borderId="14" xfId="0" applyFont="1" applyBorder="1" applyAlignment="1" applyProtection="1">
      <alignment horizontal="center" shrinkToFit="1"/>
      <protection/>
    </xf>
    <xf numFmtId="0" fontId="26" fillId="0" borderId="16" xfId="0" applyFont="1" applyBorder="1" applyAlignment="1" applyProtection="1">
      <alignment horizontal="center" shrinkToFit="1"/>
      <protection/>
    </xf>
    <xf numFmtId="0" fontId="26" fillId="0" borderId="13" xfId="0" applyFont="1" applyBorder="1" applyAlignment="1" applyProtection="1">
      <alignment horizontal="center" shrinkToFit="1"/>
      <protection/>
    </xf>
    <xf numFmtId="0" fontId="2" fillId="0" borderId="19" xfId="0" applyFont="1" applyBorder="1" applyAlignment="1" applyProtection="1">
      <alignment horizontal="center" shrinkToFit="1"/>
      <protection/>
    </xf>
    <xf numFmtId="0" fontId="14" fillId="1" borderId="20" xfId="0" applyFont="1" applyFill="1" applyBorder="1" applyAlignment="1" applyProtection="1">
      <alignment shrinkToFit="1"/>
      <protection/>
    </xf>
    <xf numFmtId="0" fontId="14" fillId="33" borderId="20" xfId="0" applyFont="1" applyFill="1" applyBorder="1" applyAlignment="1" applyProtection="1">
      <alignment shrinkToFit="1"/>
      <protection/>
    </xf>
    <xf numFmtId="0" fontId="14" fillId="0" borderId="38" xfId="0" applyFont="1" applyBorder="1" applyAlignment="1" applyProtection="1">
      <alignment shrinkToFit="1"/>
      <protection/>
    </xf>
    <xf numFmtId="0" fontId="14" fillId="1" borderId="22" xfId="0" applyFont="1" applyFill="1" applyBorder="1" applyAlignment="1" applyProtection="1">
      <alignment shrinkToFit="1"/>
      <protection/>
    </xf>
    <xf numFmtId="0" fontId="14" fillId="33" borderId="22" xfId="0" applyFont="1" applyFill="1" applyBorder="1" applyAlignment="1" applyProtection="1">
      <alignment shrinkToFit="1"/>
      <protection/>
    </xf>
    <xf numFmtId="0" fontId="14" fillId="1" borderId="23" xfId="0" applyFont="1" applyFill="1" applyBorder="1" applyAlignment="1" applyProtection="1">
      <alignment shrinkToFit="1"/>
      <protection/>
    </xf>
    <xf numFmtId="0" fontId="14" fillId="33" borderId="23" xfId="0" applyFont="1" applyFill="1" applyBorder="1" applyAlignment="1" applyProtection="1">
      <alignment shrinkToFit="1"/>
      <protection/>
    </xf>
    <xf numFmtId="0" fontId="14" fillId="1" borderId="21" xfId="0" applyFont="1" applyFill="1" applyBorder="1" applyAlignment="1" applyProtection="1">
      <alignment shrinkToFit="1"/>
      <protection/>
    </xf>
    <xf numFmtId="0" fontId="10" fillId="0" borderId="24" xfId="0" applyFont="1" applyBorder="1" applyAlignment="1" applyProtection="1">
      <alignment horizontal="center" shrinkToFit="1"/>
      <protection/>
    </xf>
    <xf numFmtId="0" fontId="14" fillId="0" borderId="26" xfId="0" applyFont="1" applyBorder="1" applyAlignment="1" applyProtection="1">
      <alignment shrinkToFit="1"/>
      <protection/>
    </xf>
    <xf numFmtId="0" fontId="14" fillId="33" borderId="26" xfId="0" applyFont="1" applyFill="1" applyBorder="1" applyAlignment="1" applyProtection="1">
      <alignment shrinkToFit="1"/>
      <protection/>
    </xf>
    <xf numFmtId="0" fontId="14" fillId="1" borderId="26" xfId="0" applyFont="1" applyFill="1" applyBorder="1" applyAlignment="1" applyProtection="1">
      <alignment shrinkToFit="1"/>
      <protection/>
    </xf>
    <xf numFmtId="0" fontId="14" fillId="0" borderId="27" xfId="0" applyFont="1" applyBorder="1" applyAlignment="1" applyProtection="1">
      <alignment shrinkToFit="1"/>
      <protection/>
    </xf>
    <xf numFmtId="0" fontId="14" fillId="1" borderId="12" xfId="0" applyFont="1" applyFill="1" applyBorder="1" applyAlignment="1" applyProtection="1">
      <alignment shrinkToFit="1"/>
      <protection/>
    </xf>
    <xf numFmtId="0" fontId="14" fillId="33" borderId="12" xfId="0" applyFont="1" applyFill="1" applyBorder="1" applyAlignment="1" applyProtection="1">
      <alignment shrinkToFit="1"/>
      <protection/>
    </xf>
    <xf numFmtId="0" fontId="14" fillId="1" borderId="28" xfId="0" applyFont="1" applyFill="1" applyBorder="1" applyAlignment="1" applyProtection="1">
      <alignment shrinkToFit="1"/>
      <protection/>
    </xf>
    <xf numFmtId="0" fontId="0" fillId="0" borderId="27" xfId="0" applyBorder="1" applyAlignment="1" applyProtection="1">
      <alignment shrinkToFit="1"/>
      <protection/>
    </xf>
    <xf numFmtId="0" fontId="14" fillId="1" borderId="29" xfId="0" applyFont="1" applyFill="1" applyBorder="1" applyAlignment="1" applyProtection="1">
      <alignment shrinkToFit="1"/>
      <protection/>
    </xf>
    <xf numFmtId="0" fontId="14" fillId="33" borderId="29" xfId="0" applyFont="1" applyFill="1" applyBorder="1" applyAlignment="1" applyProtection="1">
      <alignment shrinkToFit="1"/>
      <protection/>
    </xf>
    <xf numFmtId="0" fontId="14" fillId="0" borderId="24" xfId="0" applyFont="1" applyBorder="1" applyAlignment="1" applyProtection="1">
      <alignment shrinkToFit="1"/>
      <protection/>
    </xf>
    <xf numFmtId="0" fontId="14" fillId="1" borderId="30" xfId="0" applyFont="1" applyFill="1" applyBorder="1" applyAlignment="1" applyProtection="1">
      <alignment shrinkToFit="1"/>
      <protection/>
    </xf>
    <xf numFmtId="0" fontId="14" fillId="1" borderId="31" xfId="0" applyFont="1" applyFill="1" applyBorder="1" applyAlignment="1" applyProtection="1">
      <alignment shrinkToFit="1"/>
      <protection/>
    </xf>
    <xf numFmtId="0" fontId="14" fillId="33" borderId="32" xfId="0" applyFont="1" applyFill="1" applyBorder="1" applyAlignment="1" applyProtection="1">
      <alignment shrinkToFit="1"/>
      <protection/>
    </xf>
    <xf numFmtId="0" fontId="0" fillId="0" borderId="32" xfId="0" applyBorder="1" applyAlignment="1" applyProtection="1">
      <alignment shrinkToFit="1"/>
      <protection/>
    </xf>
    <xf numFmtId="0" fontId="14" fillId="0" borderId="33" xfId="0" applyFont="1" applyBorder="1" applyAlignment="1" applyProtection="1">
      <alignment shrinkToFit="1"/>
      <protection/>
    </xf>
    <xf numFmtId="0" fontId="14" fillId="33" borderId="33" xfId="0" applyFont="1" applyFill="1" applyBorder="1" applyAlignment="1" applyProtection="1">
      <alignment shrinkToFit="1"/>
      <protection/>
    </xf>
    <xf numFmtId="0" fontId="14" fillId="1" borderId="33" xfId="0" applyFont="1" applyFill="1" applyBorder="1" applyAlignment="1" applyProtection="1">
      <alignment shrinkToFit="1"/>
      <protection/>
    </xf>
    <xf numFmtId="0" fontId="14" fillId="0" borderId="35" xfId="0" applyFont="1" applyBorder="1" applyAlignment="1" applyProtection="1">
      <alignment shrinkToFit="1"/>
      <protection/>
    </xf>
    <xf numFmtId="0" fontId="14" fillId="1" borderId="36" xfId="0" applyFont="1" applyFill="1" applyBorder="1" applyAlignment="1" applyProtection="1">
      <alignment shrinkToFit="1"/>
      <protection/>
    </xf>
    <xf numFmtId="0" fontId="14" fillId="33" borderId="35" xfId="0" applyFont="1" applyFill="1" applyBorder="1" applyAlignment="1" applyProtection="1">
      <alignment shrinkToFit="1"/>
      <protection/>
    </xf>
    <xf numFmtId="0" fontId="14" fillId="1" borderId="34" xfId="0" applyFont="1" applyFill="1" applyBorder="1" applyAlignment="1" applyProtection="1">
      <alignment shrinkToFit="1"/>
      <protection/>
    </xf>
    <xf numFmtId="0" fontId="0" fillId="0" borderId="35" xfId="0" applyBorder="1" applyAlignment="1" applyProtection="1">
      <alignment shrinkToFit="1"/>
      <protection/>
    </xf>
    <xf numFmtId="0" fontId="0" fillId="0" borderId="40" xfId="0" applyBorder="1" applyAlignment="1" applyProtection="1">
      <alignment shrinkToFit="1"/>
      <protection/>
    </xf>
    <xf numFmtId="0" fontId="14" fillId="1" borderId="38" xfId="0" applyFont="1" applyFill="1" applyBorder="1" applyAlignment="1" applyProtection="1">
      <alignment shrinkToFit="1"/>
      <protection/>
    </xf>
    <xf numFmtId="0" fontId="14" fillId="33" borderId="11" xfId="0" applyFont="1" applyFill="1" applyBorder="1" applyAlignment="1" applyProtection="1">
      <alignment shrinkToFit="1"/>
      <protection/>
    </xf>
    <xf numFmtId="0" fontId="0" fillId="0" borderId="24" xfId="0" applyBorder="1" applyAlignment="1" applyProtection="1">
      <alignment shrinkToFit="1"/>
      <protection/>
    </xf>
    <xf numFmtId="0" fontId="14" fillId="1" borderId="24" xfId="0" applyFont="1" applyFill="1" applyBorder="1" applyAlignment="1" applyProtection="1">
      <alignment shrinkToFit="1"/>
      <protection/>
    </xf>
    <xf numFmtId="0" fontId="14" fillId="1" borderId="27" xfId="0" applyFont="1" applyFill="1" applyBorder="1" applyAlignment="1" applyProtection="1">
      <alignment shrinkToFit="1"/>
      <protection/>
    </xf>
    <xf numFmtId="0" fontId="14" fillId="33" borderId="30" xfId="0" applyFont="1" applyFill="1" applyBorder="1" applyAlignment="1" applyProtection="1">
      <alignment shrinkToFit="1"/>
      <protection/>
    </xf>
    <xf numFmtId="0" fontId="14" fillId="1" borderId="39" xfId="0" applyFont="1" applyFill="1" applyBorder="1" applyAlignment="1" applyProtection="1">
      <alignment shrinkToFit="1"/>
      <protection/>
    </xf>
    <xf numFmtId="0" fontId="14" fillId="1" borderId="32" xfId="0" applyFont="1" applyFill="1" applyBorder="1" applyAlignment="1" applyProtection="1">
      <alignment shrinkToFit="1"/>
      <protection/>
    </xf>
    <xf numFmtId="0" fontId="14" fillId="1" borderId="35" xfId="0" applyFont="1" applyFill="1" applyBorder="1" applyAlignment="1" applyProtection="1">
      <alignment shrinkToFit="1"/>
      <protection/>
    </xf>
    <xf numFmtId="0" fontId="14" fillId="33" borderId="36" xfId="0" applyFont="1" applyFill="1" applyBorder="1" applyAlignment="1" applyProtection="1">
      <alignment shrinkToFit="1"/>
      <protection/>
    </xf>
    <xf numFmtId="0" fontId="14" fillId="1" borderId="40" xfId="0" applyFont="1" applyFill="1" applyBorder="1" applyAlignment="1" applyProtection="1">
      <alignment shrinkToFit="1"/>
      <protection/>
    </xf>
    <xf numFmtId="0" fontId="14" fillId="1" borderId="11" xfId="0" applyFont="1" applyFill="1" applyBorder="1" applyAlignment="1" applyProtection="1">
      <alignment shrinkToFit="1"/>
      <protection/>
    </xf>
    <xf numFmtId="0" fontId="14" fillId="0" borderId="29" xfId="0" applyFont="1" applyBorder="1" applyAlignment="1" applyProtection="1">
      <alignment shrinkToFit="1"/>
      <protection/>
    </xf>
    <xf numFmtId="0" fontId="14" fillId="0" borderId="20" xfId="0" applyFont="1" applyBorder="1" applyAlignment="1" applyProtection="1">
      <alignment shrinkToFit="1"/>
      <protection/>
    </xf>
    <xf numFmtId="0" fontId="14" fillId="33" borderId="42" xfId="0" applyFont="1" applyFill="1" applyBorder="1" applyAlignment="1" applyProtection="1">
      <alignment shrinkToFit="1"/>
      <protection/>
    </xf>
    <xf numFmtId="0" fontId="14" fillId="33" borderId="21" xfId="0" applyFont="1" applyFill="1" applyBorder="1" applyAlignment="1" applyProtection="1">
      <alignment shrinkToFit="1"/>
      <protection/>
    </xf>
    <xf numFmtId="0" fontId="14" fillId="33" borderId="41" xfId="0" applyFont="1" applyFill="1" applyBorder="1" applyAlignment="1" applyProtection="1">
      <alignment shrinkToFit="1"/>
      <protection/>
    </xf>
    <xf numFmtId="0" fontId="14" fillId="33" borderId="28" xfId="0" applyFont="1" applyFill="1" applyBorder="1" applyAlignment="1" applyProtection="1">
      <alignment shrinkToFit="1"/>
      <protection/>
    </xf>
    <xf numFmtId="0" fontId="14" fillId="33" borderId="31" xfId="0" applyFont="1" applyFill="1" applyBorder="1" applyAlignment="1" applyProtection="1">
      <alignment shrinkToFit="1"/>
      <protection/>
    </xf>
    <xf numFmtId="0" fontId="14" fillId="33" borderId="34" xfId="0" applyFont="1" applyFill="1" applyBorder="1" applyAlignment="1" applyProtection="1">
      <alignment shrinkToFit="1"/>
      <protection/>
    </xf>
    <xf numFmtId="0" fontId="14" fillId="33" borderId="38" xfId="0" applyFont="1" applyFill="1" applyBorder="1" applyAlignment="1" applyProtection="1">
      <alignment shrinkToFit="1"/>
      <protection/>
    </xf>
    <xf numFmtId="0" fontId="14" fillId="1" borderId="42" xfId="0" applyFont="1" applyFill="1" applyBorder="1" applyAlignment="1" applyProtection="1">
      <alignment shrinkToFit="1"/>
      <protection/>
    </xf>
    <xf numFmtId="0" fontId="14" fillId="33" borderId="27" xfId="0" applyFont="1" applyFill="1" applyBorder="1" applyAlignment="1" applyProtection="1">
      <alignment shrinkToFit="1"/>
      <protection/>
    </xf>
    <xf numFmtId="0" fontId="14" fillId="1" borderId="41" xfId="0" applyFont="1" applyFill="1" applyBorder="1" applyAlignment="1" applyProtection="1">
      <alignment shrinkToFit="1"/>
      <protection/>
    </xf>
    <xf numFmtId="0" fontId="0" fillId="33" borderId="35" xfId="0" applyFill="1" applyBorder="1" applyAlignment="1" applyProtection="1">
      <alignment shrinkToFit="1"/>
      <protection/>
    </xf>
    <xf numFmtId="0" fontId="18" fillId="0" borderId="38" xfId="0" applyFont="1" applyBorder="1" applyAlignment="1" applyProtection="1">
      <alignment horizontal="center" shrinkToFit="1"/>
      <protection/>
    </xf>
    <xf numFmtId="0" fontId="18" fillId="0" borderId="23" xfId="0" applyFont="1" applyBorder="1" applyAlignment="1" applyProtection="1">
      <alignment horizontal="center" shrinkToFit="1"/>
      <protection/>
    </xf>
    <xf numFmtId="0" fontId="0" fillId="1" borderId="43" xfId="0" applyFill="1" applyBorder="1" applyAlignment="1" applyProtection="1">
      <alignment shrinkToFit="1"/>
      <protection/>
    </xf>
    <xf numFmtId="0" fontId="0" fillId="1" borderId="44" xfId="0" applyFill="1" applyBorder="1" applyAlignment="1" applyProtection="1">
      <alignment shrinkToFit="1"/>
      <protection/>
    </xf>
    <xf numFmtId="0" fontId="18" fillId="33" borderId="38" xfId="0" applyFont="1" applyFill="1" applyBorder="1" applyAlignment="1" applyProtection="1">
      <alignment horizontal="center" shrinkToFit="1"/>
      <protection/>
    </xf>
    <xf numFmtId="0" fontId="18" fillId="0" borderId="11" xfId="0" applyFont="1" applyBorder="1" applyAlignment="1" applyProtection="1">
      <alignment horizontal="center" shrinkToFit="1"/>
      <protection/>
    </xf>
    <xf numFmtId="0" fontId="18" fillId="0" borderId="45" xfId="0" applyFont="1" applyBorder="1" applyAlignment="1" applyProtection="1">
      <alignment horizontal="center" shrinkToFit="1"/>
      <protection/>
    </xf>
    <xf numFmtId="0" fontId="18" fillId="0" borderId="21" xfId="0" applyFont="1" applyBorder="1" applyAlignment="1" applyProtection="1">
      <alignment horizontal="center" shrinkToFit="1"/>
      <protection/>
    </xf>
    <xf numFmtId="0" fontId="0" fillId="0" borderId="33" xfId="0" applyBorder="1" applyAlignment="1" applyProtection="1">
      <alignment shrinkToFit="1"/>
      <protection/>
    </xf>
    <xf numFmtId="0" fontId="0" fillId="1" borderId="46" xfId="0" applyFill="1" applyBorder="1" applyAlignment="1" applyProtection="1">
      <alignment shrinkToFit="1"/>
      <protection/>
    </xf>
    <xf numFmtId="0" fontId="0" fillId="1" borderId="47" xfId="0" applyFill="1" applyBorder="1" applyAlignment="1" applyProtection="1">
      <alignment shrinkToFit="1"/>
      <protection/>
    </xf>
    <xf numFmtId="0" fontId="0" fillId="0" borderId="36" xfId="0" applyBorder="1" applyAlignment="1" applyProtection="1">
      <alignment shrinkToFit="1"/>
      <protection/>
    </xf>
    <xf numFmtId="0" fontId="0" fillId="33" borderId="0" xfId="0" applyFill="1" applyBorder="1" applyAlignment="1" applyProtection="1">
      <alignment shrinkToFit="1"/>
      <protection/>
    </xf>
    <xf numFmtId="0" fontId="4" fillId="0" borderId="0" xfId="0" applyFont="1" applyAlignment="1" applyProtection="1">
      <alignment shrinkToFit="1"/>
      <protection/>
    </xf>
    <xf numFmtId="0" fontId="9" fillId="0" borderId="48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9" fillId="0" borderId="51" xfId="0" applyFont="1" applyBorder="1" applyAlignment="1">
      <alignment/>
    </xf>
    <xf numFmtId="0" fontId="0" fillId="0" borderId="52" xfId="0" applyBorder="1" applyAlignment="1">
      <alignment/>
    </xf>
    <xf numFmtId="0" fontId="0" fillId="0" borderId="51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0" fillId="0" borderId="23" xfId="0" applyFont="1" applyBorder="1" applyAlignment="1" applyProtection="1">
      <alignment horizontal="center" shrinkToFit="1"/>
      <protection/>
    </xf>
    <xf numFmtId="0" fontId="20" fillId="0" borderId="56" xfId="0" applyFont="1" applyBorder="1" applyAlignment="1" applyProtection="1">
      <alignment horizontal="center" shrinkToFit="1"/>
      <protection/>
    </xf>
    <xf numFmtId="0" fontId="20" fillId="0" borderId="33" xfId="0" applyFont="1" applyBorder="1" applyAlignment="1" applyProtection="1">
      <alignment horizontal="center" shrinkToFit="1"/>
      <protection/>
    </xf>
    <xf numFmtId="0" fontId="20" fillId="0" borderId="57" xfId="0" applyFont="1" applyBorder="1" applyAlignment="1" applyProtection="1">
      <alignment horizontal="center" shrinkToFit="1"/>
      <protection/>
    </xf>
    <xf numFmtId="0" fontId="0" fillId="0" borderId="24" xfId="0" applyBorder="1" applyAlignment="1" applyProtection="1">
      <alignment horizontal="center" shrinkToFit="1"/>
      <protection/>
    </xf>
    <xf numFmtId="0" fontId="5" fillId="0" borderId="58" xfId="0" applyFont="1" applyBorder="1" applyAlignment="1" applyProtection="1">
      <alignment horizontal="center" shrinkToFit="1"/>
      <protection/>
    </xf>
    <xf numFmtId="0" fontId="5" fillId="0" borderId="59" xfId="0" applyFont="1" applyBorder="1" applyAlignment="1" applyProtection="1">
      <alignment horizontal="center" shrinkToFit="1"/>
      <protection/>
    </xf>
    <xf numFmtId="0" fontId="0" fillId="0" borderId="35" xfId="0" applyBorder="1" applyAlignment="1" applyProtection="1">
      <alignment horizontal="center" shrinkToFit="1"/>
      <protection/>
    </xf>
    <xf numFmtId="0" fontId="5" fillId="0" borderId="60" xfId="0" applyFont="1" applyBorder="1" applyAlignment="1" applyProtection="1">
      <alignment horizontal="center" shrinkToFit="1"/>
      <protection/>
    </xf>
    <xf numFmtId="0" fontId="28" fillId="0" borderId="58" xfId="0" applyFont="1" applyBorder="1" applyAlignment="1" applyProtection="1">
      <alignment horizontal="center" shrinkToFit="1"/>
      <protection locked="0"/>
    </xf>
    <xf numFmtId="0" fontId="28" fillId="0" borderId="61" xfId="0" applyFont="1" applyBorder="1" applyAlignment="1" applyProtection="1">
      <alignment shrinkToFit="1"/>
      <protection locked="0"/>
    </xf>
    <xf numFmtId="0" fontId="28" fillId="0" borderId="59" xfId="0" applyFont="1" applyBorder="1" applyAlignment="1" applyProtection="1">
      <alignment horizontal="center" shrinkToFit="1"/>
      <protection locked="0"/>
    </xf>
    <xf numFmtId="0" fontId="28" fillId="0" borderId="62" xfId="0" applyFont="1" applyBorder="1" applyAlignment="1" applyProtection="1">
      <alignment shrinkToFit="1"/>
      <protection locked="0"/>
    </xf>
    <xf numFmtId="0" fontId="28" fillId="0" borderId="60" xfId="0" applyFont="1" applyBorder="1" applyAlignment="1" applyProtection="1">
      <alignment horizontal="center" shrinkToFit="1"/>
      <protection locked="0"/>
    </xf>
    <xf numFmtId="0" fontId="28" fillId="0" borderId="63" xfId="0" applyFont="1" applyBorder="1" applyAlignment="1" applyProtection="1">
      <alignment shrinkToFit="1"/>
      <protection locked="0"/>
    </xf>
    <xf numFmtId="0" fontId="20" fillId="0" borderId="23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14" fillId="34" borderId="29" xfId="0" applyFont="1" applyFill="1" applyBorder="1" applyAlignment="1">
      <alignment shrinkToFit="1"/>
    </xf>
    <xf numFmtId="0" fontId="0" fillId="0" borderId="57" xfId="0" applyBorder="1" applyAlignment="1">
      <alignment shrinkToFit="1"/>
    </xf>
    <xf numFmtId="0" fontId="71" fillId="35" borderId="30" xfId="0" applyFont="1" applyFill="1" applyBorder="1" applyAlignment="1">
      <alignment shrinkToFit="1"/>
    </xf>
    <xf numFmtId="0" fontId="0" fillId="34" borderId="30" xfId="0" applyFont="1" applyFill="1" applyBorder="1" applyAlignment="1">
      <alignment shrinkToFit="1"/>
    </xf>
    <xf numFmtId="0" fontId="71" fillId="36" borderId="20" xfId="0" applyFont="1" applyFill="1" applyBorder="1" applyAlignment="1">
      <alignment shrinkToFit="1"/>
    </xf>
    <xf numFmtId="0" fontId="71" fillId="35" borderId="29" xfId="0" applyFont="1" applyFill="1" applyBorder="1" applyAlignment="1">
      <alignment shrinkToFit="1"/>
    </xf>
    <xf numFmtId="0" fontId="0" fillId="0" borderId="20" xfId="0" applyFont="1" applyBorder="1" applyAlignment="1">
      <alignment shrinkToFit="1"/>
    </xf>
    <xf numFmtId="0" fontId="0" fillId="34" borderId="29" xfId="0" applyFont="1" applyFill="1" applyBorder="1" applyAlignment="1">
      <alignment shrinkToFit="1"/>
    </xf>
    <xf numFmtId="0" fontId="0" fillId="33" borderId="20" xfId="0" applyFont="1" applyFill="1" applyBorder="1" applyAlignment="1">
      <alignment shrinkToFit="1"/>
    </xf>
    <xf numFmtId="0" fontId="71" fillId="36" borderId="23" xfId="0" applyFont="1" applyFill="1" applyBorder="1" applyAlignment="1">
      <alignment shrinkToFit="1"/>
    </xf>
    <xf numFmtId="0" fontId="0" fillId="33" borderId="23" xfId="0" applyFont="1" applyFill="1" applyBorder="1" applyAlignment="1">
      <alignment shrinkToFit="1"/>
    </xf>
    <xf numFmtId="0" fontId="71" fillId="36" borderId="38" xfId="0" applyFont="1" applyFill="1" applyBorder="1" applyAlignment="1">
      <alignment shrinkToFit="1"/>
    </xf>
    <xf numFmtId="0" fontId="71" fillId="35" borderId="24" xfId="0" applyFont="1" applyFill="1" applyBorder="1" applyAlignment="1">
      <alignment shrinkToFit="1"/>
    </xf>
    <xf numFmtId="0" fontId="0" fillId="0" borderId="38" xfId="0" applyFont="1" applyBorder="1" applyAlignment="1">
      <alignment shrinkToFit="1"/>
    </xf>
    <xf numFmtId="0" fontId="0" fillId="34" borderId="24" xfId="0" applyFont="1" applyFill="1" applyBorder="1" applyAlignment="1">
      <alignment shrinkToFit="1"/>
    </xf>
    <xf numFmtId="0" fontId="0" fillId="33" borderId="11" xfId="0" applyFont="1" applyFill="1" applyBorder="1" applyAlignment="1">
      <alignment shrinkToFit="1"/>
    </xf>
    <xf numFmtId="0" fontId="71" fillId="36" borderId="11" xfId="0" applyFont="1" applyFill="1" applyBorder="1" applyAlignment="1">
      <alignment shrinkToFit="1"/>
    </xf>
    <xf numFmtId="0" fontId="71" fillId="36" borderId="29" xfId="0" applyFont="1" applyFill="1" applyBorder="1" applyAlignment="1">
      <alignment shrinkToFit="1"/>
    </xf>
    <xf numFmtId="0" fontId="0" fillId="33" borderId="42" xfId="0" applyFont="1" applyFill="1" applyBorder="1" applyAlignment="1">
      <alignment shrinkToFit="1"/>
    </xf>
    <xf numFmtId="0" fontId="0" fillId="34" borderId="31" xfId="0" applyFont="1" applyFill="1" applyBorder="1" applyAlignment="1">
      <alignment shrinkToFit="1"/>
    </xf>
    <xf numFmtId="0" fontId="71" fillId="36" borderId="42" xfId="0" applyFont="1" applyFill="1" applyBorder="1" applyAlignment="1">
      <alignment shrinkToFit="1"/>
    </xf>
    <xf numFmtId="0" fontId="71" fillId="35" borderId="31" xfId="0" applyFont="1" applyFill="1" applyBorder="1" applyAlignment="1">
      <alignment shrinkToFit="1"/>
    </xf>
    <xf numFmtId="0" fontId="71" fillId="36" borderId="22" xfId="0" applyFont="1" applyFill="1" applyBorder="1" applyAlignment="1">
      <alignment shrinkToFit="1"/>
    </xf>
    <xf numFmtId="0" fontId="0" fillId="33" borderId="38" xfId="0" applyFont="1" applyFill="1" applyBorder="1" applyAlignment="1">
      <alignment shrinkToFit="1"/>
    </xf>
    <xf numFmtId="0" fontId="26" fillId="0" borderId="0" xfId="0" applyFont="1" applyBorder="1" applyAlignment="1" applyProtection="1">
      <alignment shrinkToFit="1"/>
      <protection locked="0"/>
    </xf>
    <xf numFmtId="0" fontId="11" fillId="0" borderId="0" xfId="0" applyFont="1" applyBorder="1" applyAlignment="1" applyProtection="1">
      <alignment horizontal="center" shrinkToFit="1"/>
      <protection locked="0"/>
    </xf>
    <xf numFmtId="0" fontId="0" fillId="0" borderId="0" xfId="0" applyBorder="1" applyAlignment="1" applyProtection="1">
      <alignment horizontal="center" shrinkToFit="1"/>
      <protection locked="0"/>
    </xf>
    <xf numFmtId="0" fontId="71" fillId="35" borderId="32" xfId="0" applyFont="1" applyFill="1" applyBorder="1" applyAlignment="1">
      <alignment shrinkToFit="1"/>
    </xf>
    <xf numFmtId="0" fontId="0" fillId="33" borderId="21" xfId="0" applyFont="1" applyFill="1" applyBorder="1" applyAlignment="1">
      <alignment shrinkToFit="1"/>
    </xf>
    <xf numFmtId="0" fontId="0" fillId="34" borderId="32" xfId="0" applyFont="1" applyFill="1" applyBorder="1" applyAlignment="1">
      <alignment shrinkToFit="1"/>
    </xf>
    <xf numFmtId="0" fontId="71" fillId="36" borderId="21" xfId="0" applyFont="1" applyFill="1" applyBorder="1" applyAlignment="1">
      <alignment shrinkToFit="1"/>
    </xf>
    <xf numFmtId="0" fontId="72" fillId="36" borderId="38" xfId="0" applyFont="1" applyFill="1" applyBorder="1" applyAlignment="1">
      <alignment horizontal="right" shrinkToFit="1"/>
    </xf>
    <xf numFmtId="0" fontId="0" fillId="0" borderId="24" xfId="0" applyFont="1" applyBorder="1" applyAlignment="1">
      <alignment shrinkToFit="1"/>
    </xf>
    <xf numFmtId="0" fontId="2" fillId="0" borderId="16" xfId="0" applyFont="1" applyBorder="1" applyAlignment="1">
      <alignment horizontal="center" shrinkToFit="1"/>
    </xf>
    <xf numFmtId="0" fontId="18" fillId="0" borderId="0" xfId="0" applyFont="1" applyBorder="1" applyAlignment="1">
      <alignment shrinkToFit="1"/>
    </xf>
    <xf numFmtId="0" fontId="0" fillId="1" borderId="64" xfId="0" applyFill="1" applyBorder="1" applyAlignment="1" applyProtection="1">
      <alignment shrinkToFit="1"/>
      <protection/>
    </xf>
    <xf numFmtId="0" fontId="0" fillId="0" borderId="65" xfId="0" applyBorder="1" applyAlignment="1" applyProtection="1">
      <alignment horizontal="center" shrinkToFit="1"/>
      <protection/>
    </xf>
    <xf numFmtId="0" fontId="24" fillId="0" borderId="0" xfId="0" applyFont="1" applyAlignment="1">
      <alignment shrinkToFit="1"/>
    </xf>
    <xf numFmtId="0" fontId="3" fillId="0" borderId="0" xfId="0" applyFont="1" applyBorder="1" applyAlignment="1" applyProtection="1">
      <alignment shrinkToFit="1"/>
      <protection/>
    </xf>
    <xf numFmtId="0" fontId="3" fillId="0" borderId="0" xfId="0" applyFont="1" applyAlignment="1" applyProtection="1">
      <alignment shrinkToFit="1"/>
      <protection/>
    </xf>
    <xf numFmtId="0" fontId="0" fillId="0" borderId="57" xfId="0" applyBorder="1" applyAlignment="1" applyProtection="1">
      <alignment shrinkToFit="1"/>
      <protection/>
    </xf>
    <xf numFmtId="0" fontId="0" fillId="1" borderId="56" xfId="0" applyFill="1" applyBorder="1" applyAlignment="1" applyProtection="1">
      <alignment shrinkToFit="1"/>
      <protection/>
    </xf>
    <xf numFmtId="0" fontId="0" fillId="1" borderId="57" xfId="0" applyFill="1" applyBorder="1" applyAlignment="1" applyProtection="1">
      <alignment shrinkToFit="1"/>
      <protection/>
    </xf>
    <xf numFmtId="0" fontId="2" fillId="0" borderId="16" xfId="0" applyFont="1" applyBorder="1" applyAlignment="1" applyProtection="1">
      <alignment horizontal="center" shrinkToFit="1"/>
      <protection/>
    </xf>
    <xf numFmtId="0" fontId="0" fillId="0" borderId="65" xfId="0" applyBorder="1" applyAlignment="1" applyProtection="1">
      <alignment shrinkToFit="1"/>
      <protection/>
    </xf>
    <xf numFmtId="0" fontId="0" fillId="0" borderId="0" xfId="0" applyBorder="1" applyAlignment="1" applyProtection="1">
      <alignment horizontal="center" shrinkToFit="1"/>
      <protection/>
    </xf>
    <xf numFmtId="0" fontId="2" fillId="0" borderId="19" xfId="0" applyFont="1" applyBorder="1" applyAlignment="1">
      <alignment/>
    </xf>
    <xf numFmtId="0" fontId="0" fillId="0" borderId="64" xfId="0" applyBorder="1" applyAlignment="1">
      <alignment/>
    </xf>
    <xf numFmtId="0" fontId="0" fillId="0" borderId="37" xfId="0" applyBorder="1" applyAlignment="1">
      <alignment/>
    </xf>
    <xf numFmtId="0" fontId="11" fillId="0" borderId="0" xfId="0" applyFont="1" applyBorder="1" applyAlignment="1" applyProtection="1">
      <alignment horizontal="center" shrinkToFit="1"/>
      <protection/>
    </xf>
    <xf numFmtId="0" fontId="17" fillId="0" borderId="27" xfId="0" applyFont="1" applyBorder="1" applyAlignment="1" applyProtection="1">
      <alignment horizontal="center" shrinkToFit="1"/>
      <protection/>
    </xf>
    <xf numFmtId="0" fontId="14" fillId="0" borderId="32" xfId="0" applyFont="1" applyBorder="1" applyAlignment="1" applyProtection="1">
      <alignment shrinkToFit="1"/>
      <protection/>
    </xf>
    <xf numFmtId="0" fontId="0" fillId="0" borderId="26" xfId="0" applyBorder="1" applyAlignment="1" applyProtection="1">
      <alignment shrinkToFit="1"/>
      <protection/>
    </xf>
    <xf numFmtId="0" fontId="18" fillId="0" borderId="0" xfId="0" applyFont="1" applyAlignment="1" applyProtection="1">
      <alignment horizontal="left" shrinkToFit="1"/>
      <protection/>
    </xf>
    <xf numFmtId="0" fontId="10" fillId="0" borderId="20" xfId="0" applyFont="1" applyBorder="1" applyAlignment="1" applyProtection="1">
      <alignment horizontal="center" shrinkToFit="1"/>
      <protection/>
    </xf>
    <xf numFmtId="0" fontId="0" fillId="0" borderId="29" xfId="0" applyBorder="1" applyAlignment="1" applyProtection="1">
      <alignment shrinkToFit="1"/>
      <protection/>
    </xf>
    <xf numFmtId="0" fontId="0" fillId="0" borderId="20" xfId="0" applyBorder="1" applyAlignment="1" applyProtection="1">
      <alignment shrinkToFit="1"/>
      <protection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4" fillId="1" borderId="66" xfId="0" applyFont="1" applyFill="1" applyBorder="1" applyAlignment="1">
      <alignment shrinkToFit="1"/>
    </xf>
    <xf numFmtId="0" fontId="14" fillId="1" borderId="67" xfId="0" applyFont="1" applyFill="1" applyBorder="1" applyAlignment="1">
      <alignment shrinkToFit="1"/>
    </xf>
    <xf numFmtId="0" fontId="14" fillId="1" borderId="68" xfId="0" applyFont="1" applyFill="1" applyBorder="1" applyAlignment="1">
      <alignment shrinkToFit="1"/>
    </xf>
    <xf numFmtId="0" fontId="14" fillId="1" borderId="47" xfId="0" applyFont="1" applyFill="1" applyBorder="1" applyAlignment="1">
      <alignment shrinkToFit="1"/>
    </xf>
    <xf numFmtId="0" fontId="0" fillId="33" borderId="67" xfId="0" applyFont="1" applyFill="1" applyBorder="1" applyAlignment="1">
      <alignment shrinkToFit="1"/>
    </xf>
    <xf numFmtId="0" fontId="18" fillId="33" borderId="66" xfId="0" applyFont="1" applyFill="1" applyBorder="1" applyAlignment="1" applyProtection="1">
      <alignment horizontal="center" shrinkToFit="1"/>
      <protection locked="0"/>
    </xf>
    <xf numFmtId="0" fontId="0" fillId="34" borderId="68" xfId="0" applyFont="1" applyFill="1" applyBorder="1" applyAlignment="1">
      <alignment shrinkToFit="1"/>
    </xf>
    <xf numFmtId="0" fontId="18" fillId="33" borderId="47" xfId="0" applyFont="1" applyFill="1" applyBorder="1" applyAlignment="1" applyProtection="1">
      <alignment horizontal="center" shrinkToFit="1"/>
      <protection locked="0"/>
    </xf>
    <xf numFmtId="0" fontId="71" fillId="36" borderId="44" xfId="0" applyFont="1" applyFill="1" applyBorder="1" applyAlignment="1">
      <alignment shrinkToFit="1"/>
    </xf>
    <xf numFmtId="0" fontId="71" fillId="35" borderId="68" xfId="0" applyFont="1" applyFill="1" applyBorder="1" applyAlignment="1">
      <alignment shrinkToFit="1"/>
    </xf>
    <xf numFmtId="0" fontId="14" fillId="1" borderId="69" xfId="0" applyFont="1" applyFill="1" applyBorder="1" applyAlignment="1">
      <alignment shrinkToFit="1"/>
    </xf>
    <xf numFmtId="0" fontId="18" fillId="0" borderId="0" xfId="0" applyFont="1" applyBorder="1" applyAlignment="1">
      <alignment horizontal="center" shrinkToFit="1"/>
    </xf>
    <xf numFmtId="0" fontId="25" fillId="0" borderId="21" xfId="0" applyFont="1" applyBorder="1" applyAlignment="1" applyProtection="1">
      <alignment horizontal="center" shrinkToFit="1"/>
      <protection locked="0"/>
    </xf>
    <xf numFmtId="0" fontId="26" fillId="0" borderId="34" xfId="0" applyFont="1" applyBorder="1" applyAlignment="1" applyProtection="1">
      <alignment horizontal="center" shrinkToFit="1"/>
      <protection locked="0"/>
    </xf>
    <xf numFmtId="0" fontId="10" fillId="0" borderId="42" xfId="0" applyFont="1" applyBorder="1" applyAlignment="1" applyProtection="1">
      <alignment horizontal="center" shrinkToFit="1"/>
      <protection locked="0"/>
    </xf>
    <xf numFmtId="0" fontId="18" fillId="0" borderId="41" xfId="0" applyFont="1" applyBorder="1" applyAlignment="1" applyProtection="1">
      <alignment horizontal="center" shrinkToFit="1"/>
      <protection locked="0"/>
    </xf>
    <xf numFmtId="0" fontId="0" fillId="0" borderId="39" xfId="0" applyBorder="1" applyAlignment="1" applyProtection="1">
      <alignment shrinkToFit="1"/>
      <protection locked="0"/>
    </xf>
    <xf numFmtId="0" fontId="18" fillId="0" borderId="40" xfId="0" applyFont="1" applyBorder="1" applyAlignment="1" applyProtection="1">
      <alignment horizontal="center" shrinkToFit="1"/>
      <protection locked="0"/>
    </xf>
    <xf numFmtId="0" fontId="0" fillId="0" borderId="42" xfId="0" applyBorder="1" applyAlignment="1" applyProtection="1">
      <alignment shrinkToFit="1"/>
      <protection locked="0"/>
    </xf>
    <xf numFmtId="0" fontId="0" fillId="0" borderId="41" xfId="0" applyBorder="1" applyAlignment="1" applyProtection="1">
      <alignment horizontal="center" shrinkToFit="1"/>
      <protection locked="0"/>
    </xf>
    <xf numFmtId="14" fontId="18" fillId="0" borderId="0" xfId="0" applyNumberFormat="1" applyFont="1" applyBorder="1" applyAlignment="1" applyProtection="1">
      <alignment horizontal="left" shrinkToFit="1"/>
      <protection/>
    </xf>
    <xf numFmtId="0" fontId="26" fillId="0" borderId="0" xfId="0" applyFont="1" applyBorder="1" applyAlignment="1" applyProtection="1">
      <alignment shrinkToFit="1"/>
      <protection/>
    </xf>
    <xf numFmtId="0" fontId="15" fillId="37" borderId="0" xfId="0" applyFont="1" applyFill="1" applyBorder="1" applyAlignment="1" applyProtection="1">
      <alignment horizontal="left" shrinkToFit="1"/>
      <protection/>
    </xf>
    <xf numFmtId="16" fontId="16" fillId="37" borderId="0" xfId="0" applyNumberFormat="1" applyFont="1" applyFill="1" applyBorder="1" applyAlignment="1" applyProtection="1">
      <alignment horizontal="left" shrinkToFit="1"/>
      <protection/>
    </xf>
    <xf numFmtId="0" fontId="15" fillId="0" borderId="0" xfId="0" applyFont="1" applyAlignment="1" applyProtection="1">
      <alignment horizontal="left" shrinkToFit="1"/>
      <protection/>
    </xf>
    <xf numFmtId="0" fontId="15" fillId="0" borderId="0" xfId="0" applyFont="1" applyBorder="1" applyAlignment="1" applyProtection="1">
      <alignment horizontal="left" shrinkToFit="1"/>
      <protection/>
    </xf>
    <xf numFmtId="0" fontId="2" fillId="0" borderId="57" xfId="0" applyFont="1" applyBorder="1" applyAlignment="1" applyProtection="1">
      <alignment shrinkToFit="1"/>
      <protection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57" xfId="0" applyFont="1" applyBorder="1" applyAlignment="1">
      <alignment vertical="top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22" fillId="0" borderId="25" xfId="0" applyFont="1" applyBorder="1" applyAlignment="1" applyProtection="1">
      <alignment horizontal="center" shrinkToFit="1"/>
      <protection/>
    </xf>
    <xf numFmtId="0" fontId="22" fillId="0" borderId="65" xfId="0" applyFont="1" applyBorder="1" applyAlignment="1" applyProtection="1">
      <alignment horizontal="center" shrinkToFit="1"/>
      <protection/>
    </xf>
    <xf numFmtId="0" fontId="19" fillId="0" borderId="25" xfId="0" applyFont="1" applyBorder="1" applyAlignment="1" applyProtection="1">
      <alignment horizontal="center" shrinkToFit="1"/>
      <protection/>
    </xf>
    <xf numFmtId="0" fontId="19" fillId="0" borderId="65" xfId="0" applyFont="1" applyBorder="1" applyAlignment="1" applyProtection="1">
      <alignment horizontal="center" shrinkToFit="1"/>
      <protection/>
    </xf>
    <xf numFmtId="0" fontId="19" fillId="0" borderId="69" xfId="0" applyFont="1" applyBorder="1" applyAlignment="1" applyProtection="1">
      <alignment horizontal="center" shrinkToFit="1"/>
      <protection/>
    </xf>
    <xf numFmtId="0" fontId="2" fillId="0" borderId="70" xfId="0" applyFont="1" applyBorder="1" applyAlignment="1">
      <alignment horizontal="center" shrinkToFit="1"/>
    </xf>
    <xf numFmtId="0" fontId="0" fillId="0" borderId="71" xfId="0" applyBorder="1" applyAlignment="1">
      <alignment horizontal="center" shrinkToFit="1"/>
    </xf>
    <xf numFmtId="0" fontId="19" fillId="0" borderId="32" xfId="0" applyFont="1" applyBorder="1" applyAlignment="1" applyProtection="1">
      <alignment horizontal="center" shrinkToFit="1"/>
      <protection/>
    </xf>
    <xf numFmtId="0" fontId="19" fillId="0" borderId="35" xfId="0" applyFont="1" applyBorder="1" applyAlignment="1" applyProtection="1">
      <alignment horizontal="center" shrinkToFit="1"/>
      <protection/>
    </xf>
    <xf numFmtId="0" fontId="12" fillId="0" borderId="39" xfId="0" applyFont="1" applyBorder="1" applyAlignment="1" applyProtection="1">
      <alignment horizontal="left" shrinkToFit="1"/>
      <protection locked="0"/>
    </xf>
    <xf numFmtId="0" fontId="12" fillId="0" borderId="72" xfId="0" applyFont="1" applyBorder="1" applyAlignment="1" applyProtection="1">
      <alignment horizontal="left" shrinkToFit="1"/>
      <protection locked="0"/>
    </xf>
    <xf numFmtId="0" fontId="12" fillId="0" borderId="68" xfId="0" applyFont="1" applyBorder="1" applyAlignment="1" applyProtection="1">
      <alignment horizontal="left" shrinkToFit="1"/>
      <protection locked="0"/>
    </xf>
    <xf numFmtId="0" fontId="12" fillId="0" borderId="40" xfId="0" applyFont="1" applyBorder="1" applyAlignment="1" applyProtection="1">
      <alignment horizontal="left" shrinkToFit="1"/>
      <protection locked="0"/>
    </xf>
    <xf numFmtId="0" fontId="12" fillId="0" borderId="57" xfId="0" applyFont="1" applyBorder="1" applyAlignment="1" applyProtection="1">
      <alignment horizontal="left" shrinkToFit="1"/>
      <protection locked="0"/>
    </xf>
    <xf numFmtId="0" fontId="12" fillId="0" borderId="47" xfId="0" applyFont="1" applyBorder="1" applyAlignment="1" applyProtection="1">
      <alignment horizontal="left" shrinkToFit="1"/>
      <protection locked="0"/>
    </xf>
    <xf numFmtId="0" fontId="19" fillId="0" borderId="10" xfId="0" applyFont="1" applyBorder="1" applyAlignment="1" applyProtection="1">
      <alignment horizontal="center" shrinkToFit="1"/>
      <protection/>
    </xf>
    <xf numFmtId="0" fontId="19" fillId="0" borderId="73" xfId="0" applyFont="1" applyBorder="1" applyAlignment="1" applyProtection="1">
      <alignment horizontal="center" shrinkToFit="1"/>
      <protection/>
    </xf>
    <xf numFmtId="0" fontId="20" fillId="0" borderId="17" xfId="0" applyFont="1" applyBorder="1" applyAlignment="1">
      <alignment horizontal="center" shrinkToFit="1"/>
    </xf>
    <xf numFmtId="0" fontId="20" fillId="0" borderId="16" xfId="0" applyFont="1" applyBorder="1" applyAlignment="1">
      <alignment horizontal="center" shrinkToFit="1"/>
    </xf>
    <xf numFmtId="0" fontId="20" fillId="0" borderId="15" xfId="0" applyFont="1" applyBorder="1" applyAlignment="1">
      <alignment horizontal="center" shrinkToFit="1"/>
    </xf>
    <xf numFmtId="0" fontId="12" fillId="0" borderId="45" xfId="0" applyFont="1" applyBorder="1" applyAlignment="1" applyProtection="1">
      <alignment horizontal="left" shrinkToFit="1"/>
      <protection locked="0"/>
    </xf>
    <xf numFmtId="0" fontId="12" fillId="0" borderId="56" xfId="0" applyFont="1" applyBorder="1" applyAlignment="1" applyProtection="1">
      <alignment horizontal="left" shrinkToFit="1"/>
      <protection locked="0"/>
    </xf>
    <xf numFmtId="0" fontId="12" fillId="0" borderId="44" xfId="0" applyFont="1" applyBorder="1" applyAlignment="1" applyProtection="1">
      <alignment horizontal="left" shrinkToFit="1"/>
      <protection locked="0"/>
    </xf>
    <xf numFmtId="0" fontId="12" fillId="0" borderId="41" xfId="0" applyFont="1" applyBorder="1" applyAlignment="1" applyProtection="1">
      <alignment horizontal="left" shrinkToFit="1"/>
      <protection locked="0"/>
    </xf>
    <xf numFmtId="0" fontId="12" fillId="0" borderId="74" xfId="0" applyFont="1" applyBorder="1" applyAlignment="1" applyProtection="1">
      <alignment horizontal="left" shrinkToFit="1"/>
      <protection locked="0"/>
    </xf>
    <xf numFmtId="0" fontId="12" fillId="0" borderId="66" xfId="0" applyFont="1" applyBorder="1" applyAlignment="1" applyProtection="1">
      <alignment horizontal="left" shrinkToFit="1"/>
      <protection locked="0"/>
    </xf>
    <xf numFmtId="0" fontId="7" fillId="0" borderId="0" xfId="0" applyFont="1" applyAlignment="1">
      <alignment shrinkToFit="1"/>
    </xf>
    <xf numFmtId="0" fontId="8" fillId="0" borderId="0" xfId="0" applyFont="1" applyAlignment="1">
      <alignment shrinkToFit="1"/>
    </xf>
    <xf numFmtId="0" fontId="27" fillId="0" borderId="38" xfId="0" applyFont="1" applyBorder="1" applyAlignment="1">
      <alignment horizontal="center" shrinkToFit="1"/>
    </xf>
    <xf numFmtId="0" fontId="27" fillId="0" borderId="24" xfId="0" applyFont="1" applyBorder="1" applyAlignment="1">
      <alignment horizontal="center" shrinkToFit="1"/>
    </xf>
    <xf numFmtId="0" fontId="27" fillId="0" borderId="35" xfId="0" applyFont="1" applyBorder="1" applyAlignment="1">
      <alignment horizontal="center" shrinkToFit="1"/>
    </xf>
    <xf numFmtId="0" fontId="20" fillId="0" borderId="20" xfId="0" applyFont="1" applyBorder="1" applyAlignment="1">
      <alignment horizontal="center" shrinkToFit="1"/>
    </xf>
    <xf numFmtId="0" fontId="21" fillId="0" borderId="26" xfId="0" applyFont="1" applyBorder="1" applyAlignment="1">
      <alignment horizontal="center" shrinkToFit="1"/>
    </xf>
    <xf numFmtId="0" fontId="12" fillId="0" borderId="29" xfId="0" applyFont="1" applyBorder="1" applyAlignment="1" applyProtection="1">
      <alignment horizontal="center" shrinkToFit="1"/>
      <protection locked="0"/>
    </xf>
    <xf numFmtId="0" fontId="12" fillId="0" borderId="33" xfId="0" applyFont="1" applyBorder="1" applyAlignment="1" applyProtection="1">
      <alignment horizontal="center" shrinkToFit="1"/>
      <protection locked="0"/>
    </xf>
    <xf numFmtId="0" fontId="20" fillId="0" borderId="29" xfId="0" applyFont="1" applyBorder="1" applyAlignment="1">
      <alignment horizontal="center" shrinkToFit="1"/>
    </xf>
    <xf numFmtId="0" fontId="21" fillId="0" borderId="33" xfId="0" applyFont="1" applyBorder="1" applyAlignment="1">
      <alignment horizontal="center" shrinkToFit="1"/>
    </xf>
    <xf numFmtId="0" fontId="20" fillId="0" borderId="23" xfId="0" applyFont="1" applyBorder="1" applyAlignment="1" applyProtection="1">
      <alignment horizontal="center" shrinkToFit="1"/>
      <protection locked="0"/>
    </xf>
    <xf numFmtId="0" fontId="20" fillId="0" borderId="26" xfId="0" applyFont="1" applyBorder="1" applyAlignment="1" applyProtection="1">
      <alignment horizontal="center" shrinkToFit="1"/>
      <protection locked="0"/>
    </xf>
    <xf numFmtId="0" fontId="0" fillId="0" borderId="0" xfId="0" applyAlignment="1">
      <alignment shrinkToFit="1"/>
    </xf>
    <xf numFmtId="0" fontId="12" fillId="0" borderId="20" xfId="0" applyFont="1" applyBorder="1" applyAlignment="1" applyProtection="1">
      <alignment horizontal="center" shrinkToFit="1"/>
      <protection locked="0"/>
    </xf>
    <xf numFmtId="0" fontId="12" fillId="0" borderId="26" xfId="0" applyFont="1" applyBorder="1" applyAlignment="1" applyProtection="1">
      <alignment horizontal="center" shrinkToFit="1"/>
      <protection locked="0"/>
    </xf>
    <xf numFmtId="0" fontId="12" fillId="0" borderId="42" xfId="0" applyFont="1" applyBorder="1" applyAlignment="1" applyProtection="1">
      <alignment horizontal="left" shrinkToFit="1"/>
      <protection locked="0"/>
    </xf>
    <xf numFmtId="0" fontId="12" fillId="0" borderId="0" xfId="0" applyFont="1" applyBorder="1" applyAlignment="1" applyProtection="1">
      <alignment horizontal="left" shrinkToFit="1"/>
      <protection locked="0"/>
    </xf>
    <xf numFmtId="0" fontId="0" fillId="0" borderId="0" xfId="0" applyBorder="1" applyAlignment="1">
      <alignment/>
    </xf>
    <xf numFmtId="0" fontId="26" fillId="0" borderId="0" xfId="0" applyFont="1" applyAlignment="1">
      <alignment horizontal="right" shrinkToFit="1"/>
    </xf>
    <xf numFmtId="0" fontId="0" fillId="0" borderId="72" xfId="0" applyBorder="1" applyAlignment="1">
      <alignment shrinkToFit="1"/>
    </xf>
    <xf numFmtId="0" fontId="0" fillId="0" borderId="0" xfId="0" applyBorder="1" applyAlignment="1">
      <alignment shrinkToFit="1"/>
    </xf>
    <xf numFmtId="0" fontId="26" fillId="0" borderId="43" xfId="0" applyFont="1" applyBorder="1" applyAlignment="1">
      <alignment horizontal="right" shrinkToFit="1"/>
    </xf>
    <xf numFmtId="0" fontId="0" fillId="0" borderId="46" xfId="0" applyBorder="1" applyAlignment="1">
      <alignment horizontal="right" shrinkToFit="1"/>
    </xf>
    <xf numFmtId="0" fontId="18" fillId="0" borderId="0" xfId="0" applyFont="1" applyAlignment="1">
      <alignment horizontal="right" shrinkToFit="1"/>
    </xf>
    <xf numFmtId="0" fontId="22" fillId="0" borderId="64" xfId="0" applyFont="1" applyBorder="1" applyAlignment="1" applyProtection="1">
      <alignment horizontal="center" shrinkToFit="1"/>
      <protection locked="0"/>
    </xf>
    <xf numFmtId="0" fontId="15" fillId="0" borderId="0" xfId="0" applyFont="1" applyBorder="1" applyAlignment="1">
      <alignment horizontal="right" shrinkToFit="1"/>
    </xf>
    <xf numFmtId="0" fontId="4" fillId="0" borderId="0" xfId="0" applyFont="1" applyBorder="1" applyAlignment="1">
      <alignment horizontal="right" shrinkToFit="1"/>
    </xf>
    <xf numFmtId="0" fontId="15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13" fillId="0" borderId="0" xfId="0" applyFont="1" applyAlignment="1">
      <alignment horizontal="right" shrinkToFit="1"/>
    </xf>
    <xf numFmtId="0" fontId="13" fillId="0" borderId="0" xfId="0" applyFont="1" applyAlignment="1">
      <alignment horizontal="center" shrinkToFit="1"/>
    </xf>
    <xf numFmtId="0" fontId="13" fillId="0" borderId="0" xfId="0" applyFont="1" applyAlignment="1">
      <alignment horizontal="right"/>
    </xf>
    <xf numFmtId="0" fontId="15" fillId="0" borderId="0" xfId="0" applyFont="1" applyAlignment="1">
      <alignment horizontal="left" shrinkToFit="1"/>
    </xf>
    <xf numFmtId="0" fontId="26" fillId="0" borderId="0" xfId="0" applyFont="1" applyBorder="1" applyAlignment="1">
      <alignment shrinkToFit="1"/>
    </xf>
    <xf numFmtId="0" fontId="26" fillId="0" borderId="0" xfId="0" applyFont="1" applyAlignment="1">
      <alignment shrinkToFit="1"/>
    </xf>
    <xf numFmtId="0" fontId="22" fillId="0" borderId="64" xfId="0" applyFont="1" applyBorder="1" applyAlignment="1" applyProtection="1">
      <alignment horizontal="center" shrinkToFit="1"/>
      <protection/>
    </xf>
    <xf numFmtId="0" fontId="2" fillId="0" borderId="0" xfId="0" applyFont="1" applyAlignment="1">
      <alignment shrinkToFit="1"/>
    </xf>
    <xf numFmtId="0" fontId="3" fillId="0" borderId="64" xfId="0" applyFont="1" applyBorder="1" applyAlignment="1" applyProtection="1">
      <alignment horizontal="center" shrinkToFit="1"/>
      <protection locked="0"/>
    </xf>
    <xf numFmtId="0" fontId="15" fillId="37" borderId="0" xfId="0" applyFont="1" applyFill="1" applyBorder="1" applyAlignment="1">
      <alignment horizontal="left" shrinkToFit="1"/>
    </xf>
    <xf numFmtId="16" fontId="16" fillId="37" borderId="0" xfId="0" applyNumberFormat="1" applyFont="1" applyFill="1" applyBorder="1" applyAlignment="1">
      <alignment horizontal="left" shrinkToFit="1"/>
    </xf>
    <xf numFmtId="0" fontId="16" fillId="37" borderId="0" xfId="0" applyFont="1" applyFill="1" applyBorder="1" applyAlignment="1">
      <alignment horizontal="left" shrinkToFit="1"/>
    </xf>
    <xf numFmtId="0" fontId="15" fillId="0" borderId="0" xfId="0" applyFont="1" applyAlignment="1">
      <alignment horizontal="left" shrinkToFit="1"/>
    </xf>
    <xf numFmtId="0" fontId="3" fillId="0" borderId="64" xfId="0" applyFont="1" applyBorder="1" applyAlignment="1" applyProtection="1">
      <alignment horizontal="center" shrinkToFit="1"/>
      <protection/>
    </xf>
    <xf numFmtId="0" fontId="19" fillId="0" borderId="64" xfId="0" applyFont="1" applyBorder="1" applyAlignment="1" applyProtection="1">
      <alignment horizontal="center" shrinkToFit="1"/>
      <protection locked="0"/>
    </xf>
    <xf numFmtId="0" fontId="19" fillId="0" borderId="37" xfId="0" applyFont="1" applyBorder="1" applyAlignment="1" applyProtection="1">
      <alignment horizontal="center" shrinkToFit="1"/>
      <protection locked="0"/>
    </xf>
    <xf numFmtId="0" fontId="19" fillId="0" borderId="25" xfId="0" applyFont="1" applyBorder="1" applyAlignment="1" applyProtection="1">
      <alignment horizontal="center" shrinkToFit="1"/>
      <protection locked="0"/>
    </xf>
    <xf numFmtId="0" fontId="0" fillId="1" borderId="43" xfId="0" applyFill="1" applyBorder="1" applyAlignment="1">
      <alignment horizontal="center" shrinkToFit="1"/>
    </xf>
    <xf numFmtId="0" fontId="0" fillId="1" borderId="56" xfId="0" applyFill="1" applyBorder="1" applyAlignment="1">
      <alignment horizontal="center" shrinkToFit="1"/>
    </xf>
    <xf numFmtId="0" fontId="0" fillId="1" borderId="44" xfId="0" applyFill="1" applyBorder="1" applyAlignment="1">
      <alignment horizontal="center" shrinkToFit="1"/>
    </xf>
    <xf numFmtId="0" fontId="0" fillId="1" borderId="46" xfId="0" applyFill="1" applyBorder="1" applyAlignment="1">
      <alignment horizontal="center" shrinkToFit="1"/>
    </xf>
    <xf numFmtId="0" fontId="0" fillId="1" borderId="57" xfId="0" applyFill="1" applyBorder="1" applyAlignment="1">
      <alignment horizontal="center" shrinkToFit="1"/>
    </xf>
    <xf numFmtId="0" fontId="0" fillId="1" borderId="47" xfId="0" applyFill="1" applyBorder="1" applyAlignment="1">
      <alignment horizontal="center" shrinkToFit="1"/>
    </xf>
    <xf numFmtId="0" fontId="15" fillId="37" borderId="0" xfId="0" applyFont="1" applyFill="1" applyBorder="1" applyAlignment="1" applyProtection="1">
      <alignment horizontal="left" shrinkToFit="1"/>
      <protection/>
    </xf>
    <xf numFmtId="16" fontId="15" fillId="37" borderId="0" xfId="0" applyNumberFormat="1" applyFont="1" applyFill="1" applyBorder="1" applyAlignment="1" applyProtection="1">
      <alignment horizontal="left" shrinkToFit="1"/>
      <protection/>
    </xf>
    <xf numFmtId="0" fontId="15" fillId="0" borderId="0" xfId="0" applyFont="1" applyAlignment="1">
      <alignment horizontal="left" vertical="top"/>
    </xf>
    <xf numFmtId="0" fontId="15" fillId="0" borderId="0" xfId="0" applyFont="1" applyAlignment="1" applyProtection="1">
      <alignment horizontal="left" shrinkToFit="1"/>
      <protection/>
    </xf>
    <xf numFmtId="0" fontId="3" fillId="0" borderId="25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1" borderId="43" xfId="0" applyFill="1" applyBorder="1" applyAlignment="1" applyProtection="1">
      <alignment horizontal="center" shrinkToFit="1"/>
      <protection/>
    </xf>
    <xf numFmtId="0" fontId="0" fillId="1" borderId="56" xfId="0" applyFill="1" applyBorder="1" applyAlignment="1" applyProtection="1">
      <alignment horizontal="center" shrinkToFit="1"/>
      <protection/>
    </xf>
    <xf numFmtId="0" fontId="0" fillId="1" borderId="44" xfId="0" applyFill="1" applyBorder="1" applyAlignment="1" applyProtection="1">
      <alignment horizontal="center" shrinkToFit="1"/>
      <protection/>
    </xf>
    <xf numFmtId="0" fontId="0" fillId="1" borderId="46" xfId="0" applyFill="1" applyBorder="1" applyAlignment="1" applyProtection="1">
      <alignment horizontal="center" shrinkToFit="1"/>
      <protection/>
    </xf>
    <xf numFmtId="0" fontId="0" fillId="1" borderId="57" xfId="0" applyFill="1" applyBorder="1" applyAlignment="1" applyProtection="1">
      <alignment horizontal="center" shrinkToFit="1"/>
      <protection/>
    </xf>
    <xf numFmtId="0" fontId="0" fillId="1" borderId="47" xfId="0" applyFill="1" applyBorder="1" applyAlignment="1" applyProtection="1">
      <alignment horizontal="center" shrinkToFit="1"/>
      <protection/>
    </xf>
    <xf numFmtId="0" fontId="10" fillId="0" borderId="25" xfId="0" applyFont="1" applyBorder="1" applyAlignment="1" applyProtection="1">
      <alignment horizontal="center" shrinkToFit="1"/>
      <protection/>
    </xf>
    <xf numFmtId="0" fontId="10" fillId="0" borderId="65" xfId="0" applyFont="1" applyBorder="1" applyAlignment="1" applyProtection="1">
      <alignment horizontal="center" shrinkToFit="1"/>
      <protection/>
    </xf>
    <xf numFmtId="0" fontId="0" fillId="0" borderId="75" xfId="0" applyBorder="1" applyAlignment="1" applyProtection="1">
      <alignment horizontal="center" shrinkToFit="1"/>
      <protection/>
    </xf>
    <xf numFmtId="0" fontId="0" fillId="0" borderId="37" xfId="0" applyBorder="1" applyAlignment="1" applyProtection="1">
      <alignment horizontal="center" shrinkToFit="1"/>
      <protection/>
    </xf>
    <xf numFmtId="0" fontId="0" fillId="0" borderId="25" xfId="0" applyBorder="1" applyAlignment="1" applyProtection="1">
      <alignment horizontal="center" shrinkToFit="1"/>
      <protection/>
    </xf>
    <xf numFmtId="0" fontId="0" fillId="0" borderId="65" xfId="0" applyBorder="1" applyAlignment="1" applyProtection="1">
      <alignment horizontal="center" shrinkToFit="1"/>
      <protection/>
    </xf>
    <xf numFmtId="0" fontId="0" fillId="0" borderId="64" xfId="0" applyBorder="1" applyAlignment="1" applyProtection="1">
      <alignment horizontal="center" shrinkToFit="1"/>
      <protection/>
    </xf>
    <xf numFmtId="0" fontId="0" fillId="0" borderId="25" xfId="0" applyBorder="1" applyAlignment="1" applyProtection="1">
      <alignment shrinkToFit="1"/>
      <protection/>
    </xf>
    <xf numFmtId="0" fontId="0" fillId="0" borderId="64" xfId="0" applyBorder="1" applyAlignment="1" applyProtection="1">
      <alignment shrinkToFit="1"/>
      <protection/>
    </xf>
    <xf numFmtId="0" fontId="0" fillId="0" borderId="37" xfId="0" applyBorder="1" applyAlignment="1" applyProtection="1">
      <alignment shrinkToFit="1"/>
      <protection/>
    </xf>
    <xf numFmtId="0" fontId="23" fillId="0" borderId="21" xfId="0" applyFont="1" applyBorder="1" applyAlignment="1" applyProtection="1">
      <alignment horizontal="center" shrinkToFit="1"/>
      <protection/>
    </xf>
    <xf numFmtId="0" fontId="23" fillId="0" borderId="69" xfId="0" applyFont="1" applyBorder="1" applyAlignment="1" applyProtection="1">
      <alignment horizontal="center" shrinkToFit="1"/>
      <protection/>
    </xf>
    <xf numFmtId="0" fontId="23" fillId="0" borderId="34" xfId="0" applyFont="1" applyBorder="1" applyAlignment="1" applyProtection="1">
      <alignment horizontal="center" shrinkToFit="1"/>
      <protection/>
    </xf>
    <xf numFmtId="0" fontId="26" fillId="0" borderId="10" xfId="0" applyFont="1" applyBorder="1" applyAlignment="1" applyProtection="1">
      <alignment horizontal="right" shrinkToFit="1"/>
      <protection/>
    </xf>
    <xf numFmtId="0" fontId="26" fillId="0" borderId="46" xfId="0" applyFont="1" applyBorder="1" applyAlignment="1" applyProtection="1">
      <alignment horizontal="right" shrinkToFit="1"/>
      <protection/>
    </xf>
    <xf numFmtId="0" fontId="7" fillId="0" borderId="0" xfId="0" applyFont="1" applyAlignment="1" applyProtection="1">
      <alignment shrinkToFit="1"/>
      <protection/>
    </xf>
    <xf numFmtId="0" fontId="8" fillId="0" borderId="0" xfId="0" applyFont="1" applyAlignment="1" applyProtection="1">
      <alignment shrinkToFit="1"/>
      <protection/>
    </xf>
    <xf numFmtId="0" fontId="13" fillId="0" borderId="0" xfId="0" applyFont="1" applyBorder="1" applyAlignment="1" applyProtection="1">
      <alignment horizontal="right" shrinkToFit="1"/>
      <protection/>
    </xf>
    <xf numFmtId="0" fontId="30" fillId="0" borderId="0" xfId="0" applyFont="1" applyBorder="1" applyAlignment="1">
      <alignment shrinkToFit="1"/>
    </xf>
    <xf numFmtId="0" fontId="2" fillId="0" borderId="0" xfId="0" applyFont="1" applyBorder="1" applyAlignment="1" applyProtection="1">
      <alignment horizontal="left" shrinkToFit="1"/>
      <protection/>
    </xf>
    <xf numFmtId="0" fontId="2" fillId="0" borderId="0" xfId="0" applyFont="1" applyAlignment="1" applyProtection="1">
      <alignment horizontal="left" shrinkToFit="1"/>
      <protection/>
    </xf>
    <xf numFmtId="0" fontId="13" fillId="0" borderId="0" xfId="0" applyFont="1" applyAlignment="1" applyProtection="1">
      <alignment horizontal="center" shrinkToFit="1"/>
      <protection/>
    </xf>
    <xf numFmtId="0" fontId="13" fillId="0" borderId="0" xfId="0" applyFont="1" applyBorder="1" applyAlignment="1" applyProtection="1">
      <alignment horizontal="center" shrinkToFit="1"/>
      <protection/>
    </xf>
    <xf numFmtId="0" fontId="13" fillId="0" borderId="74" xfId="0" applyFont="1" applyBorder="1" applyAlignment="1" applyProtection="1">
      <alignment horizontal="center" shrinkToFit="1"/>
      <protection/>
    </xf>
    <xf numFmtId="0" fontId="26" fillId="0" borderId="0" xfId="0" applyFont="1" applyAlignment="1" applyProtection="1">
      <alignment horizontal="right" shrinkToFit="1"/>
      <protection/>
    </xf>
    <xf numFmtId="0" fontId="26" fillId="0" borderId="17" xfId="0" applyFont="1" applyBorder="1" applyAlignment="1" applyProtection="1">
      <alignment horizontal="center" shrinkToFit="1"/>
      <protection/>
    </xf>
    <xf numFmtId="0" fontId="26" fillId="0" borderId="16" xfId="0" applyFont="1" applyBorder="1" applyAlignment="1">
      <alignment horizontal="center" shrinkToFit="1"/>
    </xf>
    <xf numFmtId="0" fontId="26" fillId="0" borderId="15" xfId="0" applyFont="1" applyBorder="1" applyAlignment="1">
      <alignment horizontal="center" shrinkToFit="1"/>
    </xf>
    <xf numFmtId="0" fontId="26" fillId="0" borderId="0" xfId="0" applyFont="1" applyAlignment="1" applyProtection="1">
      <alignment shrinkToFit="1"/>
      <protection/>
    </xf>
    <xf numFmtId="0" fontId="14" fillId="0" borderId="10" xfId="0" applyFont="1" applyBorder="1" applyAlignment="1" applyProtection="1">
      <alignment shrinkToFit="1"/>
      <protection/>
    </xf>
    <xf numFmtId="0" fontId="14" fillId="0" borderId="73" xfId="0" applyFont="1" applyBorder="1" applyAlignment="1" applyProtection="1">
      <alignment shrinkToFit="1"/>
      <protection/>
    </xf>
    <xf numFmtId="0" fontId="14" fillId="0" borderId="21" xfId="0" applyFont="1" applyBorder="1" applyAlignment="1" applyProtection="1">
      <alignment shrinkToFit="1"/>
      <protection/>
    </xf>
    <xf numFmtId="0" fontId="14" fillId="0" borderId="69" xfId="0" applyFont="1" applyBorder="1" applyAlignment="1" applyProtection="1">
      <alignment shrinkToFit="1"/>
      <protection/>
    </xf>
    <xf numFmtId="0" fontId="14" fillId="0" borderId="34" xfId="0" applyFont="1" applyBorder="1" applyAlignment="1" applyProtection="1">
      <alignment shrinkToFit="1"/>
      <protection/>
    </xf>
    <xf numFmtId="0" fontId="14" fillId="1" borderId="20" xfId="0" applyFont="1" applyFill="1" applyBorder="1" applyAlignment="1" applyProtection="1">
      <alignment shrinkToFit="1"/>
      <protection/>
    </xf>
    <xf numFmtId="0" fontId="14" fillId="1" borderId="26" xfId="0" applyFont="1" applyFill="1" applyBorder="1" applyAlignment="1" applyProtection="1">
      <alignment shrinkToFit="1"/>
      <protection/>
    </xf>
    <xf numFmtId="0" fontId="14" fillId="1" borderId="23" xfId="0" applyFont="1" applyFill="1" applyBorder="1" applyAlignment="1" applyProtection="1">
      <alignment shrinkToFit="1"/>
      <protection/>
    </xf>
    <xf numFmtId="0" fontId="14" fillId="0" borderId="26" xfId="0" applyFont="1" applyBorder="1" applyAlignment="1" applyProtection="1">
      <alignment shrinkToFit="1"/>
      <protection/>
    </xf>
    <xf numFmtId="0" fontId="14" fillId="1" borderId="22" xfId="0" applyFont="1" applyFill="1" applyBorder="1" applyAlignment="1" applyProtection="1">
      <alignment shrinkToFit="1"/>
      <protection/>
    </xf>
    <xf numFmtId="0" fontId="14" fillId="0" borderId="12" xfId="0" applyFont="1" applyBorder="1" applyAlignment="1" applyProtection="1">
      <alignment shrinkToFit="1"/>
      <protection/>
    </xf>
    <xf numFmtId="0" fontId="2" fillId="0" borderId="70" xfId="0" applyFont="1" applyBorder="1" applyAlignment="1" applyProtection="1">
      <alignment horizontal="center" shrinkToFit="1"/>
      <protection/>
    </xf>
    <xf numFmtId="0" fontId="0" fillId="0" borderId="71" xfId="0" applyBorder="1" applyAlignment="1" applyProtection="1">
      <alignment horizontal="center" shrinkToFit="1"/>
      <protection/>
    </xf>
    <xf numFmtId="0" fontId="2" fillId="0" borderId="0" xfId="0" applyFont="1" applyBorder="1" applyAlignment="1" applyProtection="1">
      <alignment horizontal="right" shrinkToFit="1"/>
      <protection/>
    </xf>
    <xf numFmtId="0" fontId="0" fillId="0" borderId="0" xfId="0" applyBorder="1" applyAlignment="1" applyProtection="1">
      <alignment horizontal="right" shrinkToFit="1"/>
      <protection/>
    </xf>
    <xf numFmtId="14" fontId="13" fillId="0" borderId="0" xfId="0" applyNumberFormat="1" applyFont="1" applyBorder="1" applyAlignment="1" applyProtection="1">
      <alignment horizontal="center" shrinkToFit="1"/>
      <protection/>
    </xf>
    <xf numFmtId="14" fontId="13" fillId="0" borderId="74" xfId="0" applyNumberFormat="1" applyFont="1" applyBorder="1" applyAlignment="1" applyProtection="1">
      <alignment horizontal="center" shrinkToFit="1"/>
      <protection/>
    </xf>
    <xf numFmtId="0" fontId="14" fillId="1" borderId="29" xfId="0" applyFont="1" applyFill="1" applyBorder="1" applyAlignment="1" applyProtection="1">
      <alignment shrinkToFit="1"/>
      <protection/>
    </xf>
    <xf numFmtId="0" fontId="14" fillId="1" borderId="33" xfId="0" applyFont="1" applyFill="1" applyBorder="1" applyAlignment="1" applyProtection="1">
      <alignment shrinkToFit="1"/>
      <protection/>
    </xf>
    <xf numFmtId="0" fontId="14" fillId="1" borderId="69" xfId="0" applyFont="1" applyFill="1" applyBorder="1" applyAlignment="1" applyProtection="1">
      <alignment shrinkToFit="1"/>
      <protection/>
    </xf>
    <xf numFmtId="0" fontId="14" fillId="0" borderId="28" xfId="0" applyFont="1" applyBorder="1" applyAlignment="1" applyProtection="1">
      <alignment shrinkToFit="1"/>
      <protection/>
    </xf>
    <xf numFmtId="0" fontId="14" fillId="1" borderId="30" xfId="0" applyFont="1" applyFill="1" applyBorder="1" applyAlignment="1" applyProtection="1">
      <alignment shrinkToFit="1"/>
      <protection/>
    </xf>
    <xf numFmtId="0" fontId="14" fillId="0" borderId="36" xfId="0" applyFont="1" applyBorder="1" applyAlignment="1" applyProtection="1">
      <alignment shrinkToFit="1"/>
      <protection/>
    </xf>
    <xf numFmtId="0" fontId="27" fillId="0" borderId="38" xfId="0" applyFont="1" applyBorder="1" applyAlignment="1" applyProtection="1">
      <alignment horizontal="center" shrinkToFit="1"/>
      <protection/>
    </xf>
    <xf numFmtId="0" fontId="27" fillId="0" borderId="24" xfId="0" applyFont="1" applyBorder="1" applyAlignment="1" applyProtection="1">
      <alignment horizontal="center" shrinkToFit="1"/>
      <protection/>
    </xf>
    <xf numFmtId="0" fontId="27" fillId="0" borderId="35" xfId="0" applyFont="1" applyBorder="1" applyAlignment="1" applyProtection="1">
      <alignment horizontal="center" shrinkToFit="1"/>
      <protection/>
    </xf>
    <xf numFmtId="0" fontId="20" fillId="0" borderId="20" xfId="0" applyFont="1" applyBorder="1" applyAlignment="1" applyProtection="1">
      <alignment horizontal="center" shrinkToFit="1"/>
      <protection/>
    </xf>
    <xf numFmtId="0" fontId="21" fillId="0" borderId="26" xfId="0" applyFont="1" applyBorder="1" applyAlignment="1" applyProtection="1">
      <alignment horizontal="center" shrinkToFit="1"/>
      <protection/>
    </xf>
    <xf numFmtId="0" fontId="12" fillId="0" borderId="23" xfId="0" applyFont="1" applyBorder="1" applyAlignment="1" applyProtection="1">
      <alignment horizontal="center" shrinkToFit="1"/>
      <protection/>
    </xf>
    <xf numFmtId="0" fontId="12" fillId="0" borderId="26" xfId="0" applyFont="1" applyBorder="1" applyAlignment="1" applyProtection="1">
      <alignment horizontal="center" shrinkToFit="1"/>
      <protection/>
    </xf>
    <xf numFmtId="0" fontId="12" fillId="0" borderId="45" xfId="0" applyFont="1" applyBorder="1" applyAlignment="1" applyProtection="1">
      <alignment horizontal="left" shrinkToFit="1"/>
      <protection/>
    </xf>
    <xf numFmtId="0" fontId="12" fillId="0" borderId="56" xfId="0" applyFont="1" applyBorder="1" applyAlignment="1" applyProtection="1">
      <alignment horizontal="left" shrinkToFit="1"/>
      <protection/>
    </xf>
    <xf numFmtId="0" fontId="12" fillId="0" borderId="44" xfId="0" applyFont="1" applyBorder="1" applyAlignment="1" applyProtection="1">
      <alignment horizontal="left" shrinkToFit="1"/>
      <protection/>
    </xf>
    <xf numFmtId="0" fontId="12" fillId="0" borderId="41" xfId="0" applyFont="1" applyBorder="1" applyAlignment="1" applyProtection="1">
      <alignment horizontal="left" shrinkToFit="1"/>
      <protection/>
    </xf>
    <xf numFmtId="0" fontId="12" fillId="0" borderId="74" xfId="0" applyFont="1" applyBorder="1" applyAlignment="1" applyProtection="1">
      <alignment horizontal="left" shrinkToFit="1"/>
      <protection/>
    </xf>
    <xf numFmtId="0" fontId="12" fillId="0" borderId="66" xfId="0" applyFont="1" applyBorder="1" applyAlignment="1" applyProtection="1">
      <alignment horizontal="left" shrinkToFit="1"/>
      <protection/>
    </xf>
    <xf numFmtId="0" fontId="14" fillId="0" borderId="76" xfId="0" applyFont="1" applyBorder="1" applyAlignment="1" applyProtection="1">
      <alignment shrinkToFit="1"/>
      <protection/>
    </xf>
    <xf numFmtId="0" fontId="14" fillId="0" borderId="46" xfId="0" applyFont="1" applyBorder="1" applyAlignment="1" applyProtection="1">
      <alignment shrinkToFit="1"/>
      <protection/>
    </xf>
    <xf numFmtId="0" fontId="14" fillId="1" borderId="36" xfId="0" applyFont="1" applyFill="1" applyBorder="1" applyAlignment="1" applyProtection="1">
      <alignment shrinkToFit="1"/>
      <protection/>
    </xf>
    <xf numFmtId="0" fontId="0" fillId="0" borderId="76" xfId="0" applyBorder="1" applyAlignment="1" applyProtection="1">
      <alignment shrinkToFit="1"/>
      <protection/>
    </xf>
    <xf numFmtId="0" fontId="0" fillId="0" borderId="46" xfId="0" applyBorder="1" applyAlignment="1" applyProtection="1">
      <alignment shrinkToFit="1"/>
      <protection/>
    </xf>
    <xf numFmtId="0" fontId="10" fillId="0" borderId="21" xfId="0" applyFont="1" applyBorder="1" applyAlignment="1" applyProtection="1">
      <alignment horizontal="center" shrinkToFit="1"/>
      <protection/>
    </xf>
    <xf numFmtId="0" fontId="0" fillId="0" borderId="69" xfId="0" applyBorder="1" applyAlignment="1" applyProtection="1">
      <alignment shrinkToFit="1"/>
      <protection/>
    </xf>
    <xf numFmtId="0" fontId="0" fillId="0" borderId="34" xfId="0" applyBorder="1" applyAlignment="1" applyProtection="1">
      <alignment shrinkToFit="1"/>
      <protection/>
    </xf>
    <xf numFmtId="0" fontId="10" fillId="0" borderId="10" xfId="0" applyFont="1" applyBorder="1" applyAlignment="1" applyProtection="1">
      <alignment horizontal="center" shrinkToFit="1"/>
      <protection/>
    </xf>
    <xf numFmtId="0" fontId="0" fillId="0" borderId="73" xfId="0" applyBorder="1" applyAlignment="1" applyProtection="1">
      <alignment shrinkToFit="1"/>
      <protection/>
    </xf>
    <xf numFmtId="0" fontId="14" fillId="1" borderId="31" xfId="0" applyFont="1" applyFill="1" applyBorder="1" applyAlignment="1" applyProtection="1">
      <alignment shrinkToFit="1"/>
      <protection/>
    </xf>
    <xf numFmtId="0" fontId="14" fillId="0" borderId="33" xfId="0" applyFont="1" applyBorder="1" applyAlignment="1" applyProtection="1">
      <alignment shrinkToFit="1"/>
      <protection/>
    </xf>
    <xf numFmtId="0" fontId="20" fillId="0" borderId="29" xfId="0" applyFont="1" applyBorder="1" applyAlignment="1" applyProtection="1">
      <alignment horizontal="center" shrinkToFit="1"/>
      <protection/>
    </xf>
    <xf numFmtId="0" fontId="21" fillId="0" borderId="33" xfId="0" applyFont="1" applyBorder="1" applyAlignment="1" applyProtection="1">
      <alignment horizontal="center" shrinkToFit="1"/>
      <protection/>
    </xf>
    <xf numFmtId="0" fontId="12" fillId="0" borderId="20" xfId="0" applyFont="1" applyBorder="1" applyAlignment="1" applyProtection="1">
      <alignment horizontal="center" shrinkToFit="1"/>
      <protection/>
    </xf>
    <xf numFmtId="0" fontId="12" fillId="0" borderId="42" xfId="0" applyFont="1" applyBorder="1" applyAlignment="1" applyProtection="1">
      <alignment horizontal="left" shrinkToFit="1"/>
      <protection/>
    </xf>
    <xf numFmtId="0" fontId="12" fillId="0" borderId="0" xfId="0" applyFont="1" applyBorder="1" applyAlignment="1" applyProtection="1">
      <alignment horizontal="left" shrinkToFit="1"/>
      <protection/>
    </xf>
    <xf numFmtId="0" fontId="14" fillId="1" borderId="21" xfId="0" applyFont="1" applyFill="1" applyBorder="1" applyAlignment="1" applyProtection="1">
      <alignment shrinkToFit="1"/>
      <protection/>
    </xf>
    <xf numFmtId="0" fontId="0" fillId="0" borderId="10" xfId="0" applyBorder="1" applyAlignment="1" applyProtection="1">
      <alignment shrinkToFit="1"/>
      <protection/>
    </xf>
    <xf numFmtId="0" fontId="0" fillId="0" borderId="21" xfId="0" applyBorder="1" applyAlignment="1" applyProtection="1">
      <alignment shrinkToFit="1"/>
      <protection/>
    </xf>
    <xf numFmtId="0" fontId="14" fillId="1" borderId="38" xfId="0" applyFont="1" applyFill="1" applyBorder="1" applyAlignment="1" applyProtection="1">
      <alignment shrinkToFit="1"/>
      <protection/>
    </xf>
    <xf numFmtId="0" fontId="14" fillId="0" borderId="27" xfId="0" applyFont="1" applyBorder="1" applyAlignment="1" applyProtection="1">
      <alignment shrinkToFit="1"/>
      <protection/>
    </xf>
    <xf numFmtId="0" fontId="14" fillId="1" borderId="11" xfId="0" applyFont="1" applyFill="1" applyBorder="1" applyAlignment="1" applyProtection="1">
      <alignment shrinkToFit="1"/>
      <protection/>
    </xf>
    <xf numFmtId="0" fontId="14" fillId="1" borderId="12" xfId="0" applyFont="1" applyFill="1" applyBorder="1" applyAlignment="1" applyProtection="1">
      <alignment shrinkToFit="1"/>
      <protection/>
    </xf>
    <xf numFmtId="0" fontId="14" fillId="1" borderId="34" xfId="0" applyFont="1" applyFill="1" applyBorder="1" applyAlignment="1" applyProtection="1">
      <alignment shrinkToFit="1"/>
      <protection/>
    </xf>
    <xf numFmtId="0" fontId="14" fillId="1" borderId="32" xfId="0" applyFont="1" applyFill="1" applyBorder="1" applyAlignment="1" applyProtection="1">
      <alignment shrinkToFit="1"/>
      <protection/>
    </xf>
    <xf numFmtId="0" fontId="14" fillId="0" borderId="35" xfId="0" applyFont="1" applyBorder="1" applyAlignment="1" applyProtection="1">
      <alignment shrinkToFit="1"/>
      <protection/>
    </xf>
    <xf numFmtId="0" fontId="14" fillId="1" borderId="28" xfId="0" applyFont="1" applyFill="1" applyBorder="1" applyAlignment="1" applyProtection="1">
      <alignment shrinkToFit="1"/>
      <protection/>
    </xf>
    <xf numFmtId="0" fontId="0" fillId="0" borderId="0" xfId="0" applyBorder="1" applyAlignment="1" applyProtection="1">
      <alignment shrinkToFit="1"/>
      <protection/>
    </xf>
    <xf numFmtId="0" fontId="0" fillId="0" borderId="72" xfId="0" applyBorder="1" applyAlignment="1" applyProtection="1">
      <alignment shrinkToFit="1"/>
      <protection/>
    </xf>
    <xf numFmtId="0" fontId="12" fillId="0" borderId="29" xfId="0" applyFont="1" applyBorder="1" applyAlignment="1" applyProtection="1">
      <alignment horizontal="center" shrinkToFit="1"/>
      <protection/>
    </xf>
    <xf numFmtId="0" fontId="12" fillId="0" borderId="33" xfId="0" applyFont="1" applyBorder="1" applyAlignment="1" applyProtection="1">
      <alignment horizontal="center" shrinkToFit="1"/>
      <protection/>
    </xf>
    <xf numFmtId="0" fontId="12" fillId="0" borderId="39" xfId="0" applyFont="1" applyBorder="1" applyAlignment="1" applyProtection="1">
      <alignment horizontal="left" shrinkToFit="1"/>
      <protection/>
    </xf>
    <xf numFmtId="0" fontId="12" fillId="0" borderId="72" xfId="0" applyFont="1" applyBorder="1" applyAlignment="1" applyProtection="1">
      <alignment horizontal="left" shrinkToFit="1"/>
      <protection/>
    </xf>
    <xf numFmtId="0" fontId="12" fillId="0" borderId="40" xfId="0" applyFont="1" applyBorder="1" applyAlignment="1" applyProtection="1">
      <alignment horizontal="left" shrinkToFit="1"/>
      <protection/>
    </xf>
    <xf numFmtId="0" fontId="12" fillId="0" borderId="57" xfId="0" applyFont="1" applyBorder="1" applyAlignment="1" applyProtection="1">
      <alignment horizontal="left" shrinkToFit="1"/>
      <protection/>
    </xf>
    <xf numFmtId="0" fontId="0" fillId="1" borderId="43" xfId="0" applyFill="1" applyBorder="1" applyAlignment="1" applyProtection="1">
      <alignment shrinkToFit="1"/>
      <protection/>
    </xf>
    <xf numFmtId="0" fontId="0" fillId="1" borderId="46" xfId="0" applyFill="1" applyBorder="1" applyAlignment="1" applyProtection="1">
      <alignment shrinkToFit="1"/>
      <protection/>
    </xf>
    <xf numFmtId="0" fontId="26" fillId="0" borderId="0" xfId="0" applyFont="1" applyAlignment="1" applyProtection="1">
      <alignment horizontal="right" shrinkToFit="1"/>
      <protection/>
    </xf>
    <xf numFmtId="0" fontId="18" fillId="0" borderId="0" xfId="0" applyFont="1" applyBorder="1" applyAlignment="1" applyProtection="1">
      <alignment horizontal="center" shrinkToFit="1"/>
      <protection/>
    </xf>
    <xf numFmtId="0" fontId="18" fillId="0" borderId="74" xfId="0" applyFont="1" applyBorder="1" applyAlignment="1" applyProtection="1">
      <alignment horizontal="center" shrinkToFit="1"/>
      <protection/>
    </xf>
    <xf numFmtId="14" fontId="18" fillId="0" borderId="0" xfId="0" applyNumberFormat="1" applyFont="1" applyBorder="1" applyAlignment="1" applyProtection="1">
      <alignment horizontal="center" shrinkToFit="1"/>
      <protection/>
    </xf>
    <xf numFmtId="14" fontId="18" fillId="0" borderId="74" xfId="0" applyNumberFormat="1" applyFont="1" applyBorder="1" applyAlignment="1" applyProtection="1">
      <alignment horizontal="center" shrinkToFit="1"/>
      <protection/>
    </xf>
    <xf numFmtId="0" fontId="18" fillId="0" borderId="23" xfId="0" applyFont="1" applyBorder="1" applyAlignment="1" applyProtection="1">
      <alignment horizontal="center" shrinkToFit="1"/>
      <protection/>
    </xf>
    <xf numFmtId="0" fontId="18" fillId="0" borderId="26" xfId="0" applyFont="1" applyBorder="1" applyAlignment="1" applyProtection="1">
      <alignment horizontal="center" shrinkToFit="1"/>
      <protection/>
    </xf>
    <xf numFmtId="0" fontId="18" fillId="0" borderId="33" xfId="0" applyFont="1" applyBorder="1" applyAlignment="1" applyProtection="1">
      <alignment horizontal="center" shrinkToFit="1"/>
      <protection/>
    </xf>
    <xf numFmtId="0" fontId="18" fillId="0" borderId="45" xfId="0" applyFont="1" applyBorder="1" applyAlignment="1" applyProtection="1">
      <alignment horizontal="left" shrinkToFit="1"/>
      <protection/>
    </xf>
    <xf numFmtId="0" fontId="18" fillId="0" borderId="56" xfId="0" applyFont="1" applyBorder="1" applyAlignment="1" applyProtection="1">
      <alignment horizontal="left" shrinkToFit="1"/>
      <protection/>
    </xf>
    <xf numFmtId="0" fontId="18" fillId="0" borderId="11" xfId="0" applyFont="1" applyBorder="1" applyAlignment="1" applyProtection="1">
      <alignment horizontal="left" shrinkToFit="1"/>
      <protection/>
    </xf>
    <xf numFmtId="0" fontId="18" fillId="0" borderId="41" xfId="0" applyFont="1" applyBorder="1" applyAlignment="1" applyProtection="1">
      <alignment horizontal="left" shrinkToFit="1"/>
      <protection/>
    </xf>
    <xf numFmtId="0" fontId="18" fillId="0" borderId="74" xfId="0" applyFont="1" applyBorder="1" applyAlignment="1" applyProtection="1">
      <alignment horizontal="left" shrinkToFit="1"/>
      <protection/>
    </xf>
    <xf numFmtId="0" fontId="18" fillId="0" borderId="12" xfId="0" applyFont="1" applyBorder="1" applyAlignment="1" applyProtection="1">
      <alignment horizontal="left" shrinkToFit="1"/>
      <protection/>
    </xf>
    <xf numFmtId="0" fontId="1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8" fillId="0" borderId="0" xfId="0" applyFont="1" applyAlignment="1" applyProtection="1">
      <alignment horizontal="right" shrinkToFit="1"/>
      <protection/>
    </xf>
    <xf numFmtId="0" fontId="0" fillId="0" borderId="0" xfId="0" applyAlignment="1" applyProtection="1">
      <alignment horizontal="right" shrinkToFit="1"/>
      <protection/>
    </xf>
    <xf numFmtId="0" fontId="18" fillId="0" borderId="0" xfId="0" applyFont="1" applyBorder="1" applyAlignment="1" applyProtection="1">
      <alignment shrinkToFit="1"/>
      <protection locked="0"/>
    </xf>
    <xf numFmtId="0" fontId="18" fillId="0" borderId="74" xfId="0" applyFont="1" applyBorder="1" applyAlignment="1" applyProtection="1">
      <alignment shrinkToFit="1"/>
      <protection locked="0"/>
    </xf>
    <xf numFmtId="0" fontId="23" fillId="0" borderId="0" xfId="0" applyFont="1" applyAlignment="1" applyProtection="1">
      <alignment shrinkToFit="1"/>
      <protection/>
    </xf>
    <xf numFmtId="0" fontId="18" fillId="0" borderId="45" xfId="0" applyFont="1" applyBorder="1" applyAlignment="1" applyProtection="1">
      <alignment horizontal="center" shrinkToFit="1"/>
      <protection/>
    </xf>
    <xf numFmtId="0" fontId="18" fillId="0" borderId="56" xfId="0" applyFont="1" applyBorder="1" applyAlignment="1" applyProtection="1">
      <alignment horizontal="center" shrinkToFit="1"/>
      <protection/>
    </xf>
    <xf numFmtId="0" fontId="18" fillId="0" borderId="11" xfId="0" applyFont="1" applyBorder="1" applyAlignment="1" applyProtection="1">
      <alignment horizontal="center" shrinkToFit="1"/>
      <protection/>
    </xf>
    <xf numFmtId="0" fontId="18" fillId="0" borderId="40" xfId="0" applyFont="1" applyBorder="1" applyAlignment="1" applyProtection="1">
      <alignment horizontal="center" shrinkToFit="1"/>
      <protection/>
    </xf>
    <xf numFmtId="0" fontId="18" fillId="0" borderId="57" xfId="0" applyFont="1" applyBorder="1" applyAlignment="1" applyProtection="1">
      <alignment horizontal="center" shrinkToFit="1"/>
      <protection/>
    </xf>
    <xf numFmtId="0" fontId="18" fillId="0" borderId="36" xfId="0" applyFont="1" applyBorder="1" applyAlignment="1" applyProtection="1">
      <alignment horizontal="center" shrinkToFit="1"/>
      <protection/>
    </xf>
    <xf numFmtId="0" fontId="18" fillId="0" borderId="23" xfId="0" applyFont="1" applyBorder="1" applyAlignment="1" applyProtection="1">
      <alignment horizontal="center" shrinkToFit="1"/>
      <protection/>
    </xf>
    <xf numFmtId="0" fontId="18" fillId="0" borderId="33" xfId="0" applyFont="1" applyBorder="1" applyAlignment="1" applyProtection="1">
      <alignment horizontal="center" shrinkToFit="1"/>
      <protection/>
    </xf>
    <xf numFmtId="0" fontId="18" fillId="0" borderId="40" xfId="0" applyFont="1" applyBorder="1" applyAlignment="1" applyProtection="1">
      <alignment horizontal="left" shrinkToFit="1"/>
      <protection/>
    </xf>
    <xf numFmtId="0" fontId="18" fillId="0" borderId="57" xfId="0" applyFont="1" applyBorder="1" applyAlignment="1" applyProtection="1">
      <alignment horizontal="left" shrinkToFit="1"/>
      <protection/>
    </xf>
    <xf numFmtId="0" fontId="18" fillId="0" borderId="36" xfId="0" applyFont="1" applyBorder="1" applyAlignment="1" applyProtection="1">
      <alignment horizontal="left" shrinkToFit="1"/>
      <protection/>
    </xf>
    <xf numFmtId="0" fontId="21" fillId="0" borderId="23" xfId="0" applyFont="1" applyBorder="1" applyAlignment="1" applyProtection="1">
      <alignment horizontal="center" shrinkToFit="1"/>
      <protection/>
    </xf>
    <xf numFmtId="0" fontId="20" fillId="0" borderId="38" xfId="0" applyFont="1" applyBorder="1" applyAlignment="1" applyProtection="1">
      <alignment horizontal="center" shrinkToFit="1"/>
      <protection/>
    </xf>
    <xf numFmtId="0" fontId="20" fillId="0" borderId="35" xfId="0" applyFont="1" applyBorder="1" applyAlignment="1" applyProtection="1">
      <alignment horizontal="center" shrinkToFit="1"/>
      <protection/>
    </xf>
    <xf numFmtId="0" fontId="20" fillId="0" borderId="23" xfId="0" applyFont="1" applyBorder="1" applyAlignment="1" applyProtection="1">
      <alignment horizontal="center" shrinkToFit="1"/>
      <protection/>
    </xf>
    <xf numFmtId="0" fontId="20" fillId="0" borderId="33" xfId="0" applyFont="1" applyBorder="1" applyAlignment="1" applyProtection="1">
      <alignment horizontal="center" shrinkToFit="1"/>
      <protection/>
    </xf>
    <xf numFmtId="0" fontId="20" fillId="0" borderId="26" xfId="0" applyFont="1" applyBorder="1" applyAlignment="1" applyProtection="1">
      <alignment horizontal="center" shrinkToFit="1"/>
      <protection/>
    </xf>
    <xf numFmtId="0" fontId="20" fillId="0" borderId="21" xfId="0" applyFont="1" applyBorder="1" applyAlignment="1" applyProtection="1">
      <alignment horizontal="center" shrinkToFit="1"/>
      <protection/>
    </xf>
    <xf numFmtId="0" fontId="0" fillId="0" borderId="34" xfId="0" applyBorder="1" applyAlignment="1" applyProtection="1">
      <alignment horizontal="center" shrinkToFit="1"/>
      <protection/>
    </xf>
    <xf numFmtId="0" fontId="26" fillId="0" borderId="23" xfId="0" applyFont="1" applyBorder="1" applyAlignment="1" applyProtection="1">
      <alignment horizontal="center" shrinkToFit="1"/>
      <protection/>
    </xf>
    <xf numFmtId="0" fontId="26" fillId="0" borderId="33" xfId="0" applyFont="1" applyBorder="1" applyAlignment="1" applyProtection="1">
      <alignment horizontal="center" shrinkToFit="1"/>
      <protection/>
    </xf>
    <xf numFmtId="0" fontId="18" fillId="0" borderId="0" xfId="0" applyFont="1" applyAlignment="1" applyProtection="1">
      <alignment horizontal="right" shrinkToFit="1"/>
      <protection/>
    </xf>
    <xf numFmtId="0" fontId="29" fillId="0" borderId="24" xfId="0" applyFont="1" applyBorder="1" applyAlignment="1" applyProtection="1">
      <alignment horizontal="center" shrinkToFit="1"/>
      <protection/>
    </xf>
    <xf numFmtId="0" fontId="18" fillId="0" borderId="0" xfId="0" applyFont="1" applyAlignment="1" applyProtection="1">
      <alignment horizontal="center" shrinkToFit="1"/>
      <protection/>
    </xf>
    <xf numFmtId="14" fontId="18" fillId="0" borderId="0" xfId="0" applyNumberFormat="1" applyFont="1" applyBorder="1" applyAlignment="1" applyProtection="1">
      <alignment horizontal="center" shrinkToFit="1"/>
      <protection/>
    </xf>
    <xf numFmtId="14" fontId="18" fillId="0" borderId="74" xfId="0" applyNumberFormat="1" applyFont="1" applyBorder="1" applyAlignment="1" applyProtection="1">
      <alignment horizontal="center" shrinkToFit="1"/>
      <protection/>
    </xf>
    <xf numFmtId="0" fontId="18" fillId="0" borderId="0" xfId="0" applyFont="1" applyAlignment="1" applyProtection="1">
      <alignment shrinkToFit="1"/>
      <protection/>
    </xf>
    <xf numFmtId="0" fontId="0" fillId="0" borderId="0" xfId="0" applyBorder="1" applyAlignment="1" applyProtection="1">
      <alignment shrinkToFit="1"/>
      <protection locked="0"/>
    </xf>
    <xf numFmtId="0" fontId="0" fillId="0" borderId="74" xfId="0" applyBorder="1" applyAlignment="1" applyProtection="1">
      <alignment shrinkToFit="1"/>
      <protection locked="0"/>
    </xf>
    <xf numFmtId="0" fontId="0" fillId="0" borderId="33" xfId="0" applyBorder="1" applyAlignment="1" applyProtection="1">
      <alignment horizontal="center" shrinkToFit="1"/>
      <protection/>
    </xf>
    <xf numFmtId="0" fontId="0" fillId="0" borderId="26" xfId="0" applyBorder="1" applyAlignment="1" applyProtection="1">
      <alignment horizontal="center" shrinkToFit="1"/>
      <protection/>
    </xf>
    <xf numFmtId="0" fontId="13" fillId="0" borderId="0" xfId="0" applyFont="1" applyBorder="1" applyAlignment="1" applyProtection="1">
      <alignment horizontal="center" shrinkToFit="1"/>
      <protection locked="0"/>
    </xf>
    <xf numFmtId="0" fontId="13" fillId="0" borderId="74" xfId="0" applyFont="1" applyBorder="1" applyAlignment="1" applyProtection="1">
      <alignment horizontal="center" shrinkToFit="1"/>
      <protection locked="0"/>
    </xf>
    <xf numFmtId="14" fontId="13" fillId="0" borderId="0" xfId="0" applyNumberFormat="1" applyFont="1" applyBorder="1" applyAlignment="1" applyProtection="1">
      <alignment horizontal="center" shrinkToFit="1"/>
      <protection locked="0"/>
    </xf>
    <xf numFmtId="14" fontId="13" fillId="0" borderId="74" xfId="0" applyNumberFormat="1" applyFont="1" applyBorder="1" applyAlignment="1" applyProtection="1">
      <alignment horizontal="center" shrinkToFi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74" xfId="0" applyFont="1" applyBorder="1" applyAlignment="1" applyProtection="1">
      <alignment horizontal="center"/>
      <protection locked="0"/>
    </xf>
    <xf numFmtId="0" fontId="26" fillId="0" borderId="74" xfId="0" applyFont="1" applyBorder="1" applyAlignment="1" applyProtection="1">
      <alignment horizontal="left" shrinkToFit="1"/>
      <protection locked="0"/>
    </xf>
    <xf numFmtId="0" fontId="26" fillId="0" borderId="74" xfId="0" applyFont="1" applyBorder="1" applyAlignment="1" applyProtection="1">
      <alignment horizontal="left" shrinkToFit="1"/>
      <protection locked="0"/>
    </xf>
    <xf numFmtId="0" fontId="26" fillId="0" borderId="74" xfId="0" applyFont="1" applyBorder="1" applyAlignment="1" applyProtection="1">
      <alignment horizontal="left"/>
      <protection locked="0"/>
    </xf>
    <xf numFmtId="0" fontId="26" fillId="0" borderId="74" xfId="0" applyFont="1" applyBorder="1" applyAlignment="1" applyProtection="1">
      <alignment horizontal="left" shrinkToFit="1"/>
      <protection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647700</xdr:colOff>
      <xdr:row>6</xdr:row>
      <xdr:rowOff>114300</xdr:rowOff>
    </xdr:to>
    <xdr:pic>
      <xdr:nvPicPr>
        <xdr:cNvPr id="1" name="Picture 7" descr="dmu nyt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67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419100</xdr:colOff>
      <xdr:row>5</xdr:row>
      <xdr:rowOff>19050</xdr:rowOff>
    </xdr:to>
    <xdr:pic>
      <xdr:nvPicPr>
        <xdr:cNvPr id="1" name="Picture 1" descr="dmu nyt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90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6</xdr:col>
      <xdr:colOff>657225</xdr:colOff>
      <xdr:row>6</xdr:row>
      <xdr:rowOff>9525</xdr:rowOff>
    </xdr:to>
    <xdr:pic>
      <xdr:nvPicPr>
        <xdr:cNvPr id="1" name="Picture 1" descr="dmu nyt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4267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showGridLines="0" zoomScalePageLayoutView="0" workbookViewId="0" topLeftCell="A10">
      <selection activeCell="Q4" sqref="Q4"/>
    </sheetView>
  </sheetViews>
  <sheetFormatPr defaultColWidth="9.140625" defaultRowHeight="12.75"/>
  <cols>
    <col min="1" max="1" width="2.7109375" style="0" customWidth="1"/>
    <col min="4" max="4" width="10.57421875" style="0" customWidth="1"/>
  </cols>
  <sheetData>
    <row r="1" spans="2:15" ht="12.75">
      <c r="B1" s="301" t="s">
        <v>97</v>
      </c>
      <c r="C1" s="302"/>
      <c r="D1" s="302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</row>
    <row r="2" spans="2:15" ht="12.75">
      <c r="B2" s="302"/>
      <c r="C2" s="302"/>
      <c r="D2" s="302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</row>
    <row r="3" ht="12.75">
      <c r="B3" t="s">
        <v>46</v>
      </c>
    </row>
    <row r="5" ht="13.5" thickBot="1"/>
    <row r="6" spans="1:15" ht="13.5" thickTop="1">
      <c r="A6" s="182" t="s">
        <v>47</v>
      </c>
      <c r="B6" s="183" t="s">
        <v>67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4"/>
    </row>
    <row r="7" spans="1:15" ht="12.75">
      <c r="A7" s="185"/>
      <c r="B7" s="2" t="s">
        <v>48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86"/>
    </row>
    <row r="8" spans="1:15" ht="12.75">
      <c r="A8" s="18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186"/>
    </row>
    <row r="9" spans="1:15" ht="12.75">
      <c r="A9" s="185" t="s">
        <v>49</v>
      </c>
      <c r="B9" s="2" t="s">
        <v>50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86"/>
    </row>
    <row r="10" spans="1:15" ht="12.75">
      <c r="A10" s="18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86"/>
    </row>
    <row r="11" spans="1:15" ht="12.75">
      <c r="A11" s="185" t="s">
        <v>51</v>
      </c>
      <c r="B11" s="2" t="s">
        <v>64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86"/>
    </row>
    <row r="12" spans="1:15" ht="12.75">
      <c r="A12" s="185"/>
      <c r="B12" s="8" t="s">
        <v>98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86"/>
    </row>
    <row r="13" spans="1:15" ht="12.75">
      <c r="A13" s="185"/>
      <c r="B13" s="2" t="s">
        <v>69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86"/>
    </row>
    <row r="14" spans="1:15" ht="12.75">
      <c r="A14" s="185"/>
      <c r="B14" s="2" t="s">
        <v>52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86"/>
    </row>
    <row r="15" spans="1:15" ht="12.75">
      <c r="A15" s="185"/>
      <c r="B15" s="2" t="s">
        <v>53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86"/>
    </row>
    <row r="16" spans="1:15" ht="12.75">
      <c r="A16" s="185"/>
      <c r="B16" s="2" t="s">
        <v>54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86"/>
    </row>
    <row r="17" spans="1:15" ht="12.75">
      <c r="A17" s="18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86"/>
    </row>
    <row r="18" spans="1:15" ht="12.75">
      <c r="A18" s="185" t="s">
        <v>55</v>
      </c>
      <c r="B18" s="2" t="s">
        <v>65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86"/>
    </row>
    <row r="19" spans="1:15" ht="12.75">
      <c r="A19" s="185"/>
      <c r="B19" s="2" t="s">
        <v>56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86"/>
    </row>
    <row r="20" spans="1:15" ht="12.75">
      <c r="A20" s="18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86"/>
    </row>
    <row r="21" spans="1:15" ht="12.75">
      <c r="A21" s="185" t="s">
        <v>57</v>
      </c>
      <c r="B21" s="2" t="s">
        <v>66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86"/>
    </row>
    <row r="22" spans="1:15" ht="12.75">
      <c r="A22" s="185"/>
      <c r="B22" s="2" t="s">
        <v>68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86"/>
    </row>
    <row r="23" spans="1:15" ht="12.75">
      <c r="A23" s="18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86"/>
    </row>
    <row r="24" spans="1:15" ht="12.75">
      <c r="A24" s="185" t="s">
        <v>58</v>
      </c>
      <c r="B24" s="2" t="s">
        <v>59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86"/>
    </row>
    <row r="25" spans="1:15" ht="12.75">
      <c r="A25" s="18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86"/>
    </row>
    <row r="26" spans="1:15" ht="12.75">
      <c r="A26" s="185" t="s">
        <v>60</v>
      </c>
      <c r="B26" s="2" t="s">
        <v>72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86"/>
    </row>
    <row r="27" spans="1:15" ht="12.75">
      <c r="A27" s="187"/>
      <c r="B27" s="2" t="s">
        <v>61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86"/>
    </row>
    <row r="28" spans="1:15" ht="12.75">
      <c r="A28" s="187"/>
      <c r="B28" s="2" t="s">
        <v>62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86"/>
    </row>
    <row r="29" spans="1:15" ht="12.75">
      <c r="A29" s="187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86"/>
    </row>
    <row r="30" spans="1:15" ht="12.75">
      <c r="A30" s="187"/>
      <c r="B30" s="2" t="s">
        <v>63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86"/>
    </row>
    <row r="31" spans="1:15" ht="12.75">
      <c r="A31" s="187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86"/>
    </row>
    <row r="32" spans="1:15" ht="13.5" thickBot="1">
      <c r="A32" s="188"/>
      <c r="B32" s="189" t="s">
        <v>3</v>
      </c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90"/>
    </row>
    <row r="33" ht="13.5" thickTop="1"/>
  </sheetData>
  <sheetProtection password="CA2D" sheet="1" objects="1" scenarios="1"/>
  <mergeCells count="1">
    <mergeCell ref="B1:O2"/>
  </mergeCells>
  <printOptions/>
  <pageMargins left="0.3937007874015748" right="0.3937007874015748" top="0.3937007874015748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43"/>
  <sheetViews>
    <sheetView showGridLines="0" tabSelected="1" zoomScale="60" zoomScaleNormal="60" workbookViewId="0" topLeftCell="A1">
      <selection activeCell="AF52" sqref="AF52"/>
    </sheetView>
  </sheetViews>
  <sheetFormatPr defaultColWidth="9.140625" defaultRowHeight="12.75"/>
  <cols>
    <col min="1" max="1" width="5.7109375" style="0" customWidth="1"/>
    <col min="2" max="2" width="4.7109375" style="0" customWidth="1"/>
    <col min="3" max="3" width="14.7109375" style="0" customWidth="1"/>
    <col min="4" max="6" width="9.7109375" style="0" customWidth="1"/>
    <col min="7" max="7" width="15.140625" style="0" customWidth="1"/>
    <col min="8" max="14" width="6.28125" style="0" customWidth="1"/>
    <col min="15" max="16" width="6.7109375" style="0" customWidth="1"/>
    <col min="17" max="23" width="6.28125" style="0" customWidth="1"/>
    <col min="24" max="25" width="6.7109375" style="0" customWidth="1"/>
    <col min="26" max="32" width="6.28125" style="0" customWidth="1"/>
    <col min="33" max="34" width="6.7109375" style="0" customWidth="1"/>
    <col min="35" max="35" width="7.8515625" style="0" customWidth="1"/>
    <col min="36" max="37" width="6.28125" style="0" customWidth="1"/>
    <col min="38" max="38" width="14.140625" style="0" customWidth="1"/>
    <col min="39" max="39" width="11.140625" style="0" customWidth="1"/>
    <col min="40" max="40" width="16.8515625" style="0" customWidth="1"/>
    <col min="41" max="41" width="5.57421875" style="0" customWidth="1"/>
    <col min="42" max="42" width="5.7109375" style="0" customWidth="1"/>
    <col min="43" max="43" width="1.7109375" style="0" customWidth="1"/>
    <col min="44" max="44" width="6.7109375" style="0" customWidth="1"/>
    <col min="45" max="45" width="1.7109375" style="0" customWidth="1"/>
    <col min="48" max="75" width="0" style="0" hidden="1" customWidth="1"/>
  </cols>
  <sheetData>
    <row r="1" spans="1:45" ht="25.5" customHeight="1">
      <c r="A1" s="330"/>
      <c r="B1" s="330"/>
      <c r="C1" s="330"/>
      <c r="D1" s="330"/>
      <c r="E1" s="330"/>
      <c r="F1" s="330"/>
      <c r="G1" s="331"/>
      <c r="H1" s="13"/>
      <c r="I1" s="235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18"/>
      <c r="AB1" s="19"/>
      <c r="AC1" s="19"/>
      <c r="AD1" s="19"/>
      <c r="AE1" s="19"/>
      <c r="AI1" s="13"/>
      <c r="AJ1" s="13"/>
      <c r="AK1" s="13"/>
      <c r="AL1" s="13"/>
      <c r="AM1" s="13"/>
      <c r="AN1" s="13"/>
      <c r="AO1" s="1"/>
      <c r="AP1" s="1"/>
      <c r="AQ1" s="1"/>
      <c r="AR1" s="1"/>
      <c r="AS1" s="5"/>
    </row>
    <row r="2" spans="1:45" ht="15" customHeight="1">
      <c r="A2" s="330"/>
      <c r="B2" s="330"/>
      <c r="C2" s="330"/>
      <c r="D2" s="330"/>
      <c r="E2" s="330"/>
      <c r="F2" s="330"/>
      <c r="G2" s="331"/>
      <c r="H2" s="13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19"/>
      <c r="AB2" s="19"/>
      <c r="AC2" s="19"/>
      <c r="AD2" s="19"/>
      <c r="AE2" s="19"/>
      <c r="AJ2" s="13"/>
      <c r="AK2" s="13"/>
      <c r="AO2" s="1"/>
      <c r="AP2" s="1"/>
      <c r="AQ2" s="1"/>
      <c r="AR2" s="1"/>
      <c r="AS2" s="1"/>
    </row>
    <row r="3" spans="1:45" ht="15" customHeight="1">
      <c r="A3" s="330"/>
      <c r="B3" s="330"/>
      <c r="C3" s="330"/>
      <c r="D3" s="330"/>
      <c r="E3" s="330"/>
      <c r="F3" s="330"/>
      <c r="G3" s="331"/>
      <c r="H3" s="343"/>
      <c r="I3" s="361" t="s">
        <v>5</v>
      </c>
      <c r="J3" s="361"/>
      <c r="K3" s="361"/>
      <c r="L3" s="551"/>
      <c r="M3" s="551"/>
      <c r="N3" s="551"/>
      <c r="O3" s="551"/>
      <c r="P3" s="551"/>
      <c r="Q3" s="551"/>
      <c r="R3" s="551"/>
      <c r="S3" s="234"/>
      <c r="T3" s="360" t="s">
        <v>6</v>
      </c>
      <c r="U3" s="343"/>
      <c r="V3" s="553"/>
      <c r="W3" s="553"/>
      <c r="X3" s="553"/>
      <c r="Y3" s="553"/>
      <c r="AA3" s="362" t="s">
        <v>77</v>
      </c>
      <c r="AB3" s="362"/>
      <c r="AC3" s="362"/>
      <c r="AD3" s="362"/>
      <c r="AE3" s="555"/>
      <c r="AF3" s="555"/>
      <c r="AG3" s="555"/>
      <c r="AH3" s="555"/>
      <c r="AI3" s="555"/>
      <c r="AJ3" s="13"/>
      <c r="AK3" s="13"/>
      <c r="AL3" s="369" t="s">
        <v>4</v>
      </c>
      <c r="AM3" s="369"/>
      <c r="AN3" s="369"/>
      <c r="AO3" s="1"/>
      <c r="AP3" s="1"/>
      <c r="AQ3" s="1"/>
      <c r="AR3" s="1"/>
      <c r="AS3" s="1"/>
    </row>
    <row r="4" spans="1:45" ht="15" customHeight="1">
      <c r="A4" s="330"/>
      <c r="B4" s="330"/>
      <c r="C4" s="330"/>
      <c r="D4" s="330"/>
      <c r="E4" s="330"/>
      <c r="F4" s="330"/>
      <c r="G4" s="331"/>
      <c r="H4" s="343"/>
      <c r="I4" s="361"/>
      <c r="J4" s="361"/>
      <c r="K4" s="361"/>
      <c r="L4" s="552"/>
      <c r="M4" s="552"/>
      <c r="N4" s="552"/>
      <c r="O4" s="552"/>
      <c r="P4" s="552"/>
      <c r="Q4" s="552"/>
      <c r="R4" s="552"/>
      <c r="S4" s="234"/>
      <c r="T4" s="343"/>
      <c r="U4" s="343"/>
      <c r="V4" s="554"/>
      <c r="W4" s="554"/>
      <c r="X4" s="554"/>
      <c r="Y4" s="554"/>
      <c r="AA4" s="362"/>
      <c r="AB4" s="362"/>
      <c r="AC4" s="362"/>
      <c r="AD4" s="362"/>
      <c r="AE4" s="556"/>
      <c r="AF4" s="556"/>
      <c r="AG4" s="556"/>
      <c r="AH4" s="556"/>
      <c r="AI4" s="556"/>
      <c r="AJ4" s="13"/>
      <c r="AK4" s="13"/>
      <c r="AL4" s="370" t="s">
        <v>22</v>
      </c>
      <c r="AM4" s="370"/>
      <c r="AN4" s="370"/>
      <c r="AO4" s="1"/>
      <c r="AP4" s="1"/>
      <c r="AQ4" s="1"/>
      <c r="AR4" s="1"/>
      <c r="AS4" s="1"/>
    </row>
    <row r="5" spans="1:45" ht="15" customHeight="1">
      <c r="A5" s="330"/>
      <c r="B5" s="330"/>
      <c r="C5" s="330"/>
      <c r="D5" s="330"/>
      <c r="E5" s="330"/>
      <c r="F5" s="330"/>
      <c r="G5" s="331"/>
      <c r="H5" s="13"/>
      <c r="I5" s="14"/>
      <c r="J5" s="14"/>
      <c r="K5" s="14"/>
      <c r="L5" s="14"/>
      <c r="M5" s="14"/>
      <c r="N5" s="13"/>
      <c r="O5" s="13"/>
      <c r="P5" s="14"/>
      <c r="Q5" s="14"/>
      <c r="R5" s="14"/>
      <c r="S5" s="14"/>
      <c r="T5" s="14"/>
      <c r="U5" s="14"/>
      <c r="V5" s="14"/>
      <c r="W5" s="14"/>
      <c r="X5" s="14"/>
      <c r="Y5" s="14"/>
      <c r="Z5" s="13"/>
      <c r="AA5" s="13"/>
      <c r="AB5" s="13"/>
      <c r="AC5" s="13"/>
      <c r="AD5" s="13"/>
      <c r="AE5" s="13"/>
      <c r="AJ5" s="13"/>
      <c r="AK5" s="13"/>
      <c r="AL5" s="372" t="s">
        <v>23</v>
      </c>
      <c r="AM5" s="372"/>
      <c r="AN5" s="372"/>
      <c r="AO5" s="1"/>
      <c r="AP5" s="1"/>
      <c r="AQ5" s="1"/>
      <c r="AR5" s="1"/>
      <c r="AS5" s="1"/>
    </row>
    <row r="6" spans="1:45" ht="15" customHeight="1">
      <c r="A6" s="331"/>
      <c r="B6" s="331"/>
      <c r="C6" s="331"/>
      <c r="D6" s="331"/>
      <c r="E6" s="331"/>
      <c r="F6" s="331"/>
      <c r="G6" s="331"/>
      <c r="H6" s="363" t="s">
        <v>8</v>
      </c>
      <c r="I6" s="363"/>
      <c r="J6" s="363"/>
      <c r="K6" s="363"/>
      <c r="L6" s="363"/>
      <c r="M6" s="14"/>
      <c r="N6" s="14"/>
      <c r="O6" s="14"/>
      <c r="P6" s="14"/>
      <c r="Q6" s="14"/>
      <c r="R6" s="14"/>
      <c r="S6" s="14"/>
      <c r="T6" s="14"/>
      <c r="U6" s="14"/>
      <c r="V6" s="14"/>
      <c r="W6" s="13"/>
      <c r="X6" s="13"/>
      <c r="Y6" s="13"/>
      <c r="Z6" s="13"/>
      <c r="AA6" s="13"/>
      <c r="AB6" s="13"/>
      <c r="AC6" s="13"/>
      <c r="AD6" s="13"/>
      <c r="AE6" s="13"/>
      <c r="AJ6" s="13"/>
      <c r="AK6" s="13"/>
      <c r="AL6" s="371" t="s">
        <v>92</v>
      </c>
      <c r="AM6" s="371"/>
      <c r="AN6" s="371"/>
      <c r="AO6" s="1"/>
      <c r="AP6" s="1"/>
      <c r="AQ6" s="1"/>
      <c r="AR6" s="1"/>
      <c r="AS6" s="1"/>
    </row>
    <row r="7" spans="1:45" ht="15" customHeight="1">
      <c r="A7" s="13"/>
      <c r="B7" s="17"/>
      <c r="C7" s="17"/>
      <c r="D7" s="17"/>
      <c r="E7" s="17"/>
      <c r="F7" s="17"/>
      <c r="G7" s="17"/>
      <c r="H7" s="363"/>
      <c r="I7" s="363"/>
      <c r="J7" s="363"/>
      <c r="K7" s="363"/>
      <c r="L7" s="363"/>
      <c r="M7" s="356" t="s">
        <v>15</v>
      </c>
      <c r="N7" s="357"/>
      <c r="O7" s="358" t="s">
        <v>17</v>
      </c>
      <c r="P7" s="359"/>
      <c r="Q7" s="359"/>
      <c r="R7" s="359"/>
      <c r="S7" s="21"/>
      <c r="T7" s="356" t="s">
        <v>18</v>
      </c>
      <c r="U7" s="357"/>
      <c r="V7" s="358" t="s">
        <v>16</v>
      </c>
      <c r="W7" s="359"/>
      <c r="X7" s="359"/>
      <c r="Y7" s="359"/>
      <c r="Z7" s="13"/>
      <c r="AA7" s="367" t="s">
        <v>20</v>
      </c>
      <c r="AB7" s="343"/>
      <c r="AC7" s="343"/>
      <c r="AD7" s="343"/>
      <c r="AE7" s="343"/>
      <c r="AF7" s="343"/>
      <c r="AG7" s="343"/>
      <c r="AH7" s="343"/>
      <c r="AI7" s="343"/>
      <c r="AJ7" s="343"/>
      <c r="AK7" s="343"/>
      <c r="AL7" s="298" t="s">
        <v>91</v>
      </c>
      <c r="AM7" s="299"/>
      <c r="AN7" s="299"/>
      <c r="AO7" s="1"/>
      <c r="AP7" s="1"/>
      <c r="AQ7" s="1"/>
      <c r="AR7" s="1"/>
      <c r="AS7" s="1"/>
    </row>
    <row r="8" spans="1:45" ht="15" customHeight="1" thickBot="1">
      <c r="A8" s="13"/>
      <c r="B8" s="17"/>
      <c r="C8" s="17"/>
      <c r="D8" s="17"/>
      <c r="E8" s="17"/>
      <c r="F8" s="17"/>
      <c r="G8" s="17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14"/>
      <c r="AO8" s="1"/>
      <c r="AP8" s="1"/>
      <c r="AQ8" s="1"/>
      <c r="AR8" s="1"/>
      <c r="AS8" s="1"/>
    </row>
    <row r="9" spans="1:45" ht="24.75" customHeight="1" thickBot="1">
      <c r="A9" s="22" t="s">
        <v>13</v>
      </c>
      <c r="B9" s="23" t="s">
        <v>14</v>
      </c>
      <c r="C9" s="24" t="s">
        <v>0</v>
      </c>
      <c r="D9" s="321" t="s">
        <v>1</v>
      </c>
      <c r="E9" s="322"/>
      <c r="F9" s="322"/>
      <c r="G9" s="323"/>
      <c r="H9" s="25">
        <v>1</v>
      </c>
      <c r="I9" s="26">
        <v>2</v>
      </c>
      <c r="J9" s="26">
        <v>3</v>
      </c>
      <c r="K9" s="26">
        <v>4</v>
      </c>
      <c r="L9" s="26">
        <v>5</v>
      </c>
      <c r="M9" s="26">
        <v>6</v>
      </c>
      <c r="N9" s="26">
        <v>7</v>
      </c>
      <c r="O9" s="309" t="s">
        <v>2</v>
      </c>
      <c r="P9" s="310"/>
      <c r="Q9" s="27">
        <v>8</v>
      </c>
      <c r="R9" s="26">
        <v>9</v>
      </c>
      <c r="S9" s="26">
        <v>10</v>
      </c>
      <c r="T9" s="26">
        <v>11</v>
      </c>
      <c r="U9" s="28">
        <v>12</v>
      </c>
      <c r="V9" s="29">
        <v>13</v>
      </c>
      <c r="W9" s="26">
        <v>14</v>
      </c>
      <c r="X9" s="309" t="s">
        <v>2</v>
      </c>
      <c r="Y9" s="310"/>
      <c r="Z9" s="25">
        <v>15</v>
      </c>
      <c r="AA9" s="28">
        <v>16</v>
      </c>
      <c r="AB9" s="26">
        <v>17</v>
      </c>
      <c r="AC9" s="26">
        <v>18</v>
      </c>
      <c r="AD9" s="26">
        <v>19</v>
      </c>
      <c r="AE9" s="28">
        <v>20</v>
      </c>
      <c r="AF9" s="30">
        <v>21</v>
      </c>
      <c r="AG9" s="309" t="s">
        <v>2</v>
      </c>
      <c r="AH9" s="310"/>
      <c r="AI9" s="243" t="s">
        <v>75</v>
      </c>
      <c r="AJ9" s="29">
        <v>22</v>
      </c>
      <c r="AK9" s="30">
        <v>23</v>
      </c>
      <c r="AL9" s="27" t="s">
        <v>80</v>
      </c>
      <c r="AM9" s="31" t="s">
        <v>11</v>
      </c>
      <c r="AN9" s="31" t="s">
        <v>76</v>
      </c>
      <c r="AO9" s="3"/>
      <c r="AP9" s="3"/>
      <c r="AQ9" s="3"/>
      <c r="AR9" s="3"/>
      <c r="AS9" s="2"/>
    </row>
    <row r="10" spans="1:75" s="9" customFormat="1" ht="11.25" customHeight="1">
      <c r="A10" s="332">
        <v>1</v>
      </c>
      <c r="B10" s="335">
        <v>1</v>
      </c>
      <c r="C10" s="341"/>
      <c r="D10" s="324"/>
      <c r="E10" s="325"/>
      <c r="F10" s="325"/>
      <c r="G10" s="326"/>
      <c r="H10" s="241">
        <v>1</v>
      </c>
      <c r="I10" s="35" t="s">
        <v>3</v>
      </c>
      <c r="J10" s="35" t="s">
        <v>3</v>
      </c>
      <c r="K10" s="220">
        <v>2</v>
      </c>
      <c r="L10" s="35" t="s">
        <v>3</v>
      </c>
      <c r="M10" s="35" t="s">
        <v>3</v>
      </c>
      <c r="N10" s="35" t="s">
        <v>3</v>
      </c>
      <c r="O10" s="319">
        <f>SUM(H11:N11)</f>
        <v>0</v>
      </c>
      <c r="P10" s="33"/>
      <c r="Q10" s="221">
        <v>1</v>
      </c>
      <c r="R10" s="34"/>
      <c r="S10" s="35" t="s">
        <v>3</v>
      </c>
      <c r="T10" s="218">
        <v>2</v>
      </c>
      <c r="U10" s="32"/>
      <c r="V10" s="35" t="s">
        <v>3</v>
      </c>
      <c r="W10" s="35" t="s">
        <v>3</v>
      </c>
      <c r="X10" s="319">
        <f>SUM(Q11:T11)+O10</f>
        <v>0</v>
      </c>
      <c r="Y10" s="33"/>
      <c r="Z10" s="232">
        <v>1</v>
      </c>
      <c r="AA10" s="35"/>
      <c r="AB10" s="35"/>
      <c r="AC10" s="220">
        <v>2</v>
      </c>
      <c r="AD10" s="35"/>
      <c r="AE10" s="35"/>
      <c r="AF10" s="36"/>
      <c r="AG10" s="319">
        <f>SUM(X10,Z11:AF11)</f>
        <v>0</v>
      </c>
      <c r="AH10" s="37"/>
      <c r="AI10" s="306">
        <f>+BW11</f>
        <v>0</v>
      </c>
      <c r="AJ10" s="38"/>
      <c r="AK10" s="285"/>
      <c r="AL10" s="376"/>
      <c r="AM10" s="39"/>
      <c r="AN10" s="39"/>
      <c r="AO10" s="6"/>
      <c r="AP10" s="6"/>
      <c r="AQ10" s="6"/>
      <c r="AR10" s="6"/>
      <c r="AS10" s="8"/>
      <c r="AV10" s="9">
        <v>0</v>
      </c>
      <c r="AW10" s="9">
        <v>1</v>
      </c>
      <c r="AX10" s="9">
        <v>2</v>
      </c>
      <c r="AY10" s="9">
        <v>3</v>
      </c>
      <c r="AZ10" s="9" t="s">
        <v>81</v>
      </c>
      <c r="BA10" s="9" t="s">
        <v>82</v>
      </c>
      <c r="BB10" s="9" t="s">
        <v>83</v>
      </c>
      <c r="BC10" s="9" t="s">
        <v>12</v>
      </c>
      <c r="BD10" s="9" t="s">
        <v>84</v>
      </c>
      <c r="BE10" s="269">
        <v>0</v>
      </c>
      <c r="BF10" s="9">
        <v>1</v>
      </c>
      <c r="BG10" s="9">
        <v>2</v>
      </c>
      <c r="BH10" s="9">
        <v>3</v>
      </c>
      <c r="BI10" s="9" t="s">
        <v>81</v>
      </c>
      <c r="BJ10" s="9" t="s">
        <v>82</v>
      </c>
      <c r="BK10" s="9" t="s">
        <v>83</v>
      </c>
      <c r="BL10" s="9" t="s">
        <v>12</v>
      </c>
      <c r="BM10" s="9" t="s">
        <v>84</v>
      </c>
      <c r="BN10" s="267">
        <v>0</v>
      </c>
      <c r="BO10" s="9">
        <v>1</v>
      </c>
      <c r="BP10" s="9">
        <v>2</v>
      </c>
      <c r="BQ10" s="9">
        <v>3</v>
      </c>
      <c r="BR10" s="9" t="s">
        <v>81</v>
      </c>
      <c r="BS10" s="9" t="s">
        <v>82</v>
      </c>
      <c r="BT10" s="9" t="s">
        <v>83</v>
      </c>
      <c r="BU10" s="9" t="s">
        <v>12</v>
      </c>
      <c r="BV10" s="9" t="s">
        <v>84</v>
      </c>
      <c r="BW10" s="267" t="s">
        <v>85</v>
      </c>
    </row>
    <row r="11" spans="1:75" ht="24.75" customHeight="1" thickBot="1">
      <c r="A11" s="333"/>
      <c r="B11" s="336"/>
      <c r="C11" s="342"/>
      <c r="D11" s="327"/>
      <c r="E11" s="328"/>
      <c r="F11" s="328"/>
      <c r="G11" s="329"/>
      <c r="H11" s="42"/>
      <c r="I11" s="41"/>
      <c r="J11" s="41"/>
      <c r="K11" s="40"/>
      <c r="L11" s="41"/>
      <c r="M11" s="41"/>
      <c r="N11" s="44"/>
      <c r="O11" s="320"/>
      <c r="P11" s="308">
        <f>SUM(O10:O13)</f>
        <v>0</v>
      </c>
      <c r="Q11" s="42"/>
      <c r="R11" s="41"/>
      <c r="S11" s="41"/>
      <c r="T11" s="40"/>
      <c r="U11" s="41"/>
      <c r="V11" s="41"/>
      <c r="W11" s="44"/>
      <c r="X11" s="320"/>
      <c r="Y11" s="308">
        <f>SUM(X10,X12)</f>
        <v>0</v>
      </c>
      <c r="Z11" s="43"/>
      <c r="AA11" s="41"/>
      <c r="AB11" s="41"/>
      <c r="AC11" s="40"/>
      <c r="AD11" s="41"/>
      <c r="AE11" s="41"/>
      <c r="AF11" s="44"/>
      <c r="AG11" s="320"/>
      <c r="AH11" s="308">
        <f>SUM(AG10,AG12)</f>
        <v>0</v>
      </c>
      <c r="AI11" s="307"/>
      <c r="AJ11" s="42"/>
      <c r="AK11" s="286"/>
      <c r="AL11" s="374"/>
      <c r="AM11" s="368"/>
      <c r="AN11" s="373">
        <f>IF(AM11=1,7-AM11,7-AM11)</f>
        <v>7</v>
      </c>
      <c r="AO11" s="4"/>
      <c r="AP11" s="4"/>
      <c r="AQ11" s="3"/>
      <c r="AR11" s="3"/>
      <c r="AS11" s="2"/>
      <c r="AV11">
        <f aca="true" t="shared" si="0" ref="AV11:BD11">COUNTIF(Par010101,AV10)</f>
        <v>0</v>
      </c>
      <c r="AW11">
        <f t="shared" si="0"/>
        <v>0</v>
      </c>
      <c r="AX11">
        <f t="shared" si="0"/>
        <v>0</v>
      </c>
      <c r="AY11">
        <f t="shared" si="0"/>
        <v>0</v>
      </c>
      <c r="AZ11">
        <f t="shared" si="0"/>
        <v>0</v>
      </c>
      <c r="BA11">
        <f t="shared" si="0"/>
        <v>0</v>
      </c>
      <c r="BB11">
        <f t="shared" si="0"/>
        <v>0</v>
      </c>
      <c r="BC11">
        <f t="shared" si="0"/>
        <v>0</v>
      </c>
      <c r="BD11">
        <f t="shared" si="0"/>
        <v>0</v>
      </c>
      <c r="BE11" s="270">
        <f aca="true" t="shared" si="1" ref="BE11:BM11">COUNTIF(Par010102,BE10)</f>
        <v>0</v>
      </c>
      <c r="BF11">
        <f t="shared" si="1"/>
        <v>0</v>
      </c>
      <c r="BG11">
        <f t="shared" si="1"/>
        <v>0</v>
      </c>
      <c r="BH11">
        <f t="shared" si="1"/>
        <v>0</v>
      </c>
      <c r="BI11">
        <f t="shared" si="1"/>
        <v>0</v>
      </c>
      <c r="BJ11">
        <f t="shared" si="1"/>
        <v>0</v>
      </c>
      <c r="BK11">
        <f t="shared" si="1"/>
        <v>0</v>
      </c>
      <c r="BL11">
        <f t="shared" si="1"/>
        <v>0</v>
      </c>
      <c r="BM11">
        <f t="shared" si="1"/>
        <v>0</v>
      </c>
      <c r="BN11" s="268">
        <f aca="true" t="shared" si="2" ref="BN11:BV11">COUNTIF(Par010103,BN10)</f>
        <v>0</v>
      </c>
      <c r="BO11">
        <f t="shared" si="2"/>
        <v>0</v>
      </c>
      <c r="BP11">
        <f t="shared" si="2"/>
        <v>0</v>
      </c>
      <c r="BQ11">
        <f t="shared" si="2"/>
        <v>0</v>
      </c>
      <c r="BR11">
        <f t="shared" si="2"/>
        <v>0</v>
      </c>
      <c r="BS11">
        <f t="shared" si="2"/>
        <v>0</v>
      </c>
      <c r="BT11">
        <f t="shared" si="2"/>
        <v>0</v>
      </c>
      <c r="BU11">
        <f t="shared" si="2"/>
        <v>0</v>
      </c>
      <c r="BV11">
        <f t="shared" si="2"/>
        <v>0</v>
      </c>
      <c r="BW11" s="268">
        <f>SUM(AV11:BV11)</f>
        <v>0</v>
      </c>
    </row>
    <row r="12" spans="1:75" ht="11.25" customHeight="1">
      <c r="A12" s="333"/>
      <c r="B12" s="339">
        <v>2</v>
      </c>
      <c r="C12" s="337"/>
      <c r="D12" s="313"/>
      <c r="E12" s="314"/>
      <c r="F12" s="314"/>
      <c r="G12" s="315"/>
      <c r="H12" s="237">
        <v>3</v>
      </c>
      <c r="I12" s="32" t="s">
        <v>3</v>
      </c>
      <c r="J12" s="32" t="s">
        <v>3</v>
      </c>
      <c r="K12" s="217">
        <v>4</v>
      </c>
      <c r="L12" s="32" t="s">
        <v>3</v>
      </c>
      <c r="M12" s="32"/>
      <c r="N12" s="32" t="s">
        <v>3</v>
      </c>
      <c r="O12" s="311">
        <f>SUM(H13:N13)</f>
        <v>0</v>
      </c>
      <c r="P12" s="308"/>
      <c r="Q12" s="222">
        <v>3</v>
      </c>
      <c r="R12" s="32" t="s">
        <v>3</v>
      </c>
      <c r="S12" s="45"/>
      <c r="T12" s="217">
        <v>4</v>
      </c>
      <c r="U12" s="45"/>
      <c r="V12" s="32" t="s">
        <v>3</v>
      </c>
      <c r="W12" s="32" t="s">
        <v>3</v>
      </c>
      <c r="X12" s="311">
        <f>SUM(O12,Q13:W13)</f>
        <v>0</v>
      </c>
      <c r="Y12" s="308"/>
      <c r="Z12" s="237">
        <v>3</v>
      </c>
      <c r="AA12" s="45"/>
      <c r="AB12" s="45"/>
      <c r="AC12" s="217">
        <v>4</v>
      </c>
      <c r="AD12" s="45"/>
      <c r="AE12" s="45"/>
      <c r="AF12" s="47"/>
      <c r="AG12" s="311">
        <f>SUM(X12,Z13:AF13)</f>
        <v>0</v>
      </c>
      <c r="AH12" s="308"/>
      <c r="AI12" s="306">
        <f>+BW13</f>
        <v>0</v>
      </c>
      <c r="AJ12" s="48"/>
      <c r="AK12" s="287"/>
      <c r="AL12" s="374"/>
      <c r="AM12" s="368"/>
      <c r="AN12" s="373"/>
      <c r="AO12" s="4"/>
      <c r="AP12" s="4"/>
      <c r="AQ12" s="3"/>
      <c r="AR12" s="3"/>
      <c r="AS12" s="2"/>
      <c r="AV12" s="9">
        <v>0</v>
      </c>
      <c r="AW12" s="9">
        <v>1</v>
      </c>
      <c r="AX12" s="9">
        <v>2</v>
      </c>
      <c r="AY12" s="9">
        <v>3</v>
      </c>
      <c r="AZ12" s="9" t="s">
        <v>81</v>
      </c>
      <c r="BA12" s="9" t="s">
        <v>82</v>
      </c>
      <c r="BB12" s="9" t="s">
        <v>83</v>
      </c>
      <c r="BC12" s="9" t="s">
        <v>12</v>
      </c>
      <c r="BD12" s="9" t="s">
        <v>84</v>
      </c>
      <c r="BE12" s="269">
        <v>0</v>
      </c>
      <c r="BF12" s="9">
        <v>1</v>
      </c>
      <c r="BG12" s="9">
        <v>2</v>
      </c>
      <c r="BH12" s="9">
        <v>3</v>
      </c>
      <c r="BI12" s="9" t="s">
        <v>81</v>
      </c>
      <c r="BJ12" s="9" t="s">
        <v>82</v>
      </c>
      <c r="BK12" s="9" t="s">
        <v>83</v>
      </c>
      <c r="BL12" s="9" t="s">
        <v>12</v>
      </c>
      <c r="BM12" s="9" t="s">
        <v>84</v>
      </c>
      <c r="BN12" s="267">
        <v>0</v>
      </c>
      <c r="BO12" s="9">
        <v>1</v>
      </c>
      <c r="BP12" s="9">
        <v>2</v>
      </c>
      <c r="BQ12" s="9">
        <v>3</v>
      </c>
      <c r="BR12" s="9" t="s">
        <v>81</v>
      </c>
      <c r="BS12" s="9" t="s">
        <v>82</v>
      </c>
      <c r="BT12" s="9" t="s">
        <v>83</v>
      </c>
      <c r="BU12" s="9" t="s">
        <v>12</v>
      </c>
      <c r="BV12" s="9" t="s">
        <v>84</v>
      </c>
      <c r="BW12" s="267" t="s">
        <v>85</v>
      </c>
    </row>
    <row r="13" spans="1:75" ht="24.75" customHeight="1" thickBot="1">
      <c r="A13" s="334"/>
      <c r="B13" s="340"/>
      <c r="C13" s="338"/>
      <c r="D13" s="316"/>
      <c r="E13" s="317"/>
      <c r="F13" s="317"/>
      <c r="G13" s="318"/>
      <c r="H13" s="52"/>
      <c r="I13" s="41"/>
      <c r="J13" s="41"/>
      <c r="K13" s="49"/>
      <c r="L13" s="41"/>
      <c r="M13" s="50"/>
      <c r="N13" s="55"/>
      <c r="O13" s="312"/>
      <c r="P13" s="51"/>
      <c r="Q13" s="52"/>
      <c r="R13" s="41"/>
      <c r="S13" s="50"/>
      <c r="T13" s="49"/>
      <c r="U13" s="50"/>
      <c r="V13" s="50"/>
      <c r="W13" s="41"/>
      <c r="X13" s="312"/>
      <c r="Y13" s="51"/>
      <c r="Z13" s="54"/>
      <c r="AA13" s="50"/>
      <c r="AB13" s="50"/>
      <c r="AC13" s="49"/>
      <c r="AD13" s="50"/>
      <c r="AE13" s="50"/>
      <c r="AF13" s="55"/>
      <c r="AG13" s="312"/>
      <c r="AH13" s="56"/>
      <c r="AI13" s="307"/>
      <c r="AJ13" s="52"/>
      <c r="AK13" s="288"/>
      <c r="AL13" s="375"/>
      <c r="AM13" s="57"/>
      <c r="AN13" s="57"/>
      <c r="AO13" s="4"/>
      <c r="AP13" s="4"/>
      <c r="AQ13" s="3"/>
      <c r="AR13" s="3"/>
      <c r="AS13" s="2"/>
      <c r="AV13">
        <f aca="true" t="shared" si="3" ref="AV13:BD13">COUNTIF(Par010201,AV12)</f>
        <v>0</v>
      </c>
      <c r="AW13">
        <f t="shared" si="3"/>
        <v>0</v>
      </c>
      <c r="AX13">
        <f t="shared" si="3"/>
        <v>0</v>
      </c>
      <c r="AY13">
        <f t="shared" si="3"/>
        <v>0</v>
      </c>
      <c r="AZ13">
        <f t="shared" si="3"/>
        <v>0</v>
      </c>
      <c r="BA13">
        <f t="shared" si="3"/>
        <v>0</v>
      </c>
      <c r="BB13">
        <f t="shared" si="3"/>
        <v>0</v>
      </c>
      <c r="BC13">
        <f t="shared" si="3"/>
        <v>0</v>
      </c>
      <c r="BD13">
        <f t="shared" si="3"/>
        <v>0</v>
      </c>
      <c r="BE13" s="270">
        <f aca="true" t="shared" si="4" ref="BE13:BM13">COUNTIF(Par010202,BE12)</f>
        <v>0</v>
      </c>
      <c r="BF13">
        <f t="shared" si="4"/>
        <v>0</v>
      </c>
      <c r="BG13">
        <f t="shared" si="4"/>
        <v>0</v>
      </c>
      <c r="BH13">
        <f t="shared" si="4"/>
        <v>0</v>
      </c>
      <c r="BI13">
        <f t="shared" si="4"/>
        <v>0</v>
      </c>
      <c r="BJ13">
        <f t="shared" si="4"/>
        <v>0</v>
      </c>
      <c r="BK13">
        <f t="shared" si="4"/>
        <v>0</v>
      </c>
      <c r="BL13">
        <f t="shared" si="4"/>
        <v>0</v>
      </c>
      <c r="BM13">
        <f t="shared" si="4"/>
        <v>0</v>
      </c>
      <c r="BN13" s="268">
        <f aca="true" t="shared" si="5" ref="BN13:BV13">COUNTIF(Par010203,BN12)</f>
        <v>0</v>
      </c>
      <c r="BO13">
        <f t="shared" si="5"/>
        <v>0</v>
      </c>
      <c r="BP13">
        <f t="shared" si="5"/>
        <v>0</v>
      </c>
      <c r="BQ13">
        <f t="shared" si="5"/>
        <v>0</v>
      </c>
      <c r="BR13">
        <f t="shared" si="5"/>
        <v>0</v>
      </c>
      <c r="BS13">
        <f t="shared" si="5"/>
        <v>0</v>
      </c>
      <c r="BT13">
        <f t="shared" si="5"/>
        <v>0</v>
      </c>
      <c r="BU13">
        <f t="shared" si="5"/>
        <v>0</v>
      </c>
      <c r="BV13">
        <f t="shared" si="5"/>
        <v>0</v>
      </c>
      <c r="BW13" s="268">
        <f>SUM(AV13:BV13)</f>
        <v>0</v>
      </c>
    </row>
    <row r="14" spans="1:75" ht="11.25" customHeight="1">
      <c r="A14" s="332">
        <v>2</v>
      </c>
      <c r="B14" s="335">
        <v>3</v>
      </c>
      <c r="C14" s="344"/>
      <c r="D14" s="324"/>
      <c r="E14" s="325"/>
      <c r="F14" s="325"/>
      <c r="G14" s="326"/>
      <c r="H14" s="242">
        <v>2</v>
      </c>
      <c r="I14" s="35" t="s">
        <v>3</v>
      </c>
      <c r="J14" s="35" t="s">
        <v>3</v>
      </c>
      <c r="K14" s="35" t="s">
        <v>3</v>
      </c>
      <c r="L14" s="219">
        <v>1</v>
      </c>
      <c r="M14" s="35" t="s">
        <v>3</v>
      </c>
      <c r="N14" s="34"/>
      <c r="O14" s="319">
        <f>SUM(H15:N15)</f>
        <v>0</v>
      </c>
      <c r="P14" s="33"/>
      <c r="Q14" s="58"/>
      <c r="R14" s="225">
        <v>3</v>
      </c>
      <c r="S14" s="35" t="s">
        <v>3</v>
      </c>
      <c r="T14" s="32"/>
      <c r="U14" s="214">
        <v>1</v>
      </c>
      <c r="V14" s="32"/>
      <c r="W14" s="35" t="s">
        <v>3</v>
      </c>
      <c r="X14" s="319">
        <f>SUM(O14,Q15:W15)</f>
        <v>0</v>
      </c>
      <c r="Y14" s="33"/>
      <c r="Z14" s="58"/>
      <c r="AA14" s="220">
        <v>2</v>
      </c>
      <c r="AB14" s="32"/>
      <c r="AC14" s="35"/>
      <c r="AD14" s="219">
        <v>1</v>
      </c>
      <c r="AE14" s="35"/>
      <c r="AF14" s="32"/>
      <c r="AG14" s="319">
        <f>SUM(X14,Z15:AF15)</f>
        <v>0</v>
      </c>
      <c r="AH14" s="59"/>
      <c r="AI14" s="306">
        <f>+BW15</f>
        <v>0</v>
      </c>
      <c r="AJ14" s="60"/>
      <c r="AK14" s="289"/>
      <c r="AL14" s="376"/>
      <c r="AM14" s="61"/>
      <c r="AN14" s="245"/>
      <c r="AO14" s="4"/>
      <c r="AP14" s="4"/>
      <c r="AQ14" s="3"/>
      <c r="AR14" s="3"/>
      <c r="AS14" s="2"/>
      <c r="AV14" s="9">
        <v>0</v>
      </c>
      <c r="AW14" s="9">
        <v>1</v>
      </c>
      <c r="AX14" s="9">
        <v>2</v>
      </c>
      <c r="AY14" s="9">
        <v>3</v>
      </c>
      <c r="AZ14" s="9" t="s">
        <v>81</v>
      </c>
      <c r="BA14" s="9" t="s">
        <v>82</v>
      </c>
      <c r="BB14" s="9" t="s">
        <v>83</v>
      </c>
      <c r="BC14" s="9" t="s">
        <v>12</v>
      </c>
      <c r="BD14" s="9" t="s">
        <v>84</v>
      </c>
      <c r="BE14" s="269">
        <v>0</v>
      </c>
      <c r="BF14" s="9">
        <v>1</v>
      </c>
      <c r="BG14" s="9">
        <v>2</v>
      </c>
      <c r="BH14" s="9">
        <v>3</v>
      </c>
      <c r="BI14" s="9" t="s">
        <v>81</v>
      </c>
      <c r="BJ14" s="9" t="s">
        <v>82</v>
      </c>
      <c r="BK14" s="9" t="s">
        <v>83</v>
      </c>
      <c r="BL14" s="9" t="s">
        <v>12</v>
      </c>
      <c r="BM14" s="9" t="s">
        <v>84</v>
      </c>
      <c r="BN14" s="267">
        <v>0</v>
      </c>
      <c r="BO14" s="9">
        <v>1</v>
      </c>
      <c r="BP14" s="9">
        <v>2</v>
      </c>
      <c r="BQ14" s="9">
        <v>3</v>
      </c>
      <c r="BR14" s="9" t="s">
        <v>81</v>
      </c>
      <c r="BS14" s="9" t="s">
        <v>82</v>
      </c>
      <c r="BT14" s="9" t="s">
        <v>83</v>
      </c>
      <c r="BU14" s="9" t="s">
        <v>12</v>
      </c>
      <c r="BV14" s="9" t="s">
        <v>84</v>
      </c>
      <c r="BW14" s="267" t="s">
        <v>85</v>
      </c>
    </row>
    <row r="15" spans="1:75" ht="24.75" customHeight="1" thickBot="1">
      <c r="A15" s="333"/>
      <c r="B15" s="336"/>
      <c r="C15" s="345"/>
      <c r="D15" s="327"/>
      <c r="E15" s="328"/>
      <c r="F15" s="328"/>
      <c r="G15" s="329"/>
      <c r="H15" s="42"/>
      <c r="I15" s="41"/>
      <c r="J15" s="41"/>
      <c r="K15" s="41"/>
      <c r="L15" s="40"/>
      <c r="M15" s="41"/>
      <c r="N15" s="271"/>
      <c r="O15" s="320"/>
      <c r="P15" s="308">
        <f>SUM(O14,O16)</f>
        <v>0</v>
      </c>
      <c r="Q15" s="62" t="s">
        <v>3</v>
      </c>
      <c r="R15" s="43"/>
      <c r="S15" s="41"/>
      <c r="T15" s="41"/>
      <c r="U15" s="40"/>
      <c r="V15" s="41"/>
      <c r="W15" s="41"/>
      <c r="X15" s="320"/>
      <c r="Y15" s="308">
        <f>SUM(X14,X16)</f>
        <v>0</v>
      </c>
      <c r="Z15" s="63"/>
      <c r="AA15" s="40"/>
      <c r="AB15" s="41"/>
      <c r="AC15" s="41"/>
      <c r="AD15" s="40"/>
      <c r="AE15" s="41"/>
      <c r="AF15" s="41"/>
      <c r="AG15" s="320"/>
      <c r="AH15" s="308">
        <f>SUM(AG14,AG16)</f>
        <v>0</v>
      </c>
      <c r="AI15" s="307"/>
      <c r="AJ15" s="64"/>
      <c r="AK15" s="290"/>
      <c r="AL15" s="374"/>
      <c r="AM15" s="355"/>
      <c r="AN15" s="366">
        <f>IF(AM15=1,7-AM15,7-AM15)</f>
        <v>7</v>
      </c>
      <c r="AO15" s="3"/>
      <c r="AP15" s="3"/>
      <c r="AQ15" s="3"/>
      <c r="AR15" s="3"/>
      <c r="AS15" s="2"/>
      <c r="AV15">
        <f aca="true" t="shared" si="6" ref="AV15:BD15">COUNTIF(Par020301,AV14)</f>
        <v>0</v>
      </c>
      <c r="AW15">
        <f t="shared" si="6"/>
        <v>0</v>
      </c>
      <c r="AX15">
        <f t="shared" si="6"/>
        <v>0</v>
      </c>
      <c r="AY15">
        <f t="shared" si="6"/>
        <v>0</v>
      </c>
      <c r="AZ15">
        <f t="shared" si="6"/>
        <v>0</v>
      </c>
      <c r="BA15">
        <f t="shared" si="6"/>
        <v>0</v>
      </c>
      <c r="BB15">
        <f t="shared" si="6"/>
        <v>0</v>
      </c>
      <c r="BC15">
        <f t="shared" si="6"/>
        <v>0</v>
      </c>
      <c r="BD15">
        <f t="shared" si="6"/>
        <v>0</v>
      </c>
      <c r="BE15" s="270">
        <f aca="true" t="shared" si="7" ref="BE15:BM15">COUNTIF(Par020302,BE14)</f>
        <v>0</v>
      </c>
      <c r="BF15" s="270">
        <f t="shared" si="7"/>
        <v>0</v>
      </c>
      <c r="BG15" s="270">
        <f t="shared" si="7"/>
        <v>0</v>
      </c>
      <c r="BH15" s="270">
        <f t="shared" si="7"/>
        <v>0</v>
      </c>
      <c r="BI15" s="270">
        <f t="shared" si="7"/>
        <v>0</v>
      </c>
      <c r="BJ15" s="270">
        <f t="shared" si="7"/>
        <v>0</v>
      </c>
      <c r="BK15" s="270">
        <f t="shared" si="7"/>
        <v>0</v>
      </c>
      <c r="BL15" s="270">
        <f t="shared" si="7"/>
        <v>0</v>
      </c>
      <c r="BM15" s="270">
        <f t="shared" si="7"/>
        <v>0</v>
      </c>
      <c r="BN15" s="270">
        <f aca="true" t="shared" si="8" ref="BN15:BV15">COUNTIF(Par020303,BN14)</f>
        <v>0</v>
      </c>
      <c r="BO15" s="270">
        <f t="shared" si="8"/>
        <v>0</v>
      </c>
      <c r="BP15" s="270">
        <f t="shared" si="8"/>
        <v>0</v>
      </c>
      <c r="BQ15" s="270">
        <f t="shared" si="8"/>
        <v>0</v>
      </c>
      <c r="BR15" s="270">
        <f t="shared" si="8"/>
        <v>0</v>
      </c>
      <c r="BS15" s="270">
        <f t="shared" si="8"/>
        <v>0</v>
      </c>
      <c r="BT15" s="270">
        <f t="shared" si="8"/>
        <v>0</v>
      </c>
      <c r="BU15" s="270">
        <f t="shared" si="8"/>
        <v>0</v>
      </c>
      <c r="BV15" s="270">
        <f t="shared" si="8"/>
        <v>0</v>
      </c>
      <c r="BW15" s="268">
        <f>SUM(AV15:BV15)</f>
        <v>0</v>
      </c>
    </row>
    <row r="16" spans="1:75" ht="11.25" customHeight="1">
      <c r="A16" s="333"/>
      <c r="B16" s="339">
        <v>4</v>
      </c>
      <c r="C16" s="337"/>
      <c r="D16" s="313"/>
      <c r="E16" s="314"/>
      <c r="F16" s="314"/>
      <c r="G16" s="315"/>
      <c r="H16" s="239">
        <v>4</v>
      </c>
      <c r="I16" s="32" t="s">
        <v>3</v>
      </c>
      <c r="J16" s="32" t="s">
        <v>3</v>
      </c>
      <c r="K16" s="32" t="s">
        <v>3</v>
      </c>
      <c r="L16" s="215">
        <v>3</v>
      </c>
      <c r="M16" s="32" t="s">
        <v>3</v>
      </c>
      <c r="N16" s="32" t="s">
        <v>3</v>
      </c>
      <c r="O16" s="311">
        <f>SUM(H17:N17)</f>
        <v>0</v>
      </c>
      <c r="P16" s="308"/>
      <c r="Q16" s="62"/>
      <c r="R16" s="213">
        <v>4</v>
      </c>
      <c r="S16" s="32" t="s">
        <v>3</v>
      </c>
      <c r="T16" s="45"/>
      <c r="U16" s="215">
        <v>3</v>
      </c>
      <c r="V16" s="32" t="s">
        <v>3</v>
      </c>
      <c r="W16" s="65"/>
      <c r="X16" s="311">
        <f>SUM(O16,Q17:W17)</f>
        <v>0</v>
      </c>
      <c r="Y16" s="308"/>
      <c r="Z16" s="66"/>
      <c r="AA16" s="217">
        <v>4</v>
      </c>
      <c r="AB16" s="45"/>
      <c r="AC16" s="65"/>
      <c r="AD16" s="215">
        <v>3</v>
      </c>
      <c r="AE16" s="45"/>
      <c r="AF16" s="47"/>
      <c r="AG16" s="311">
        <f>SUM(X16,Z17:AF17)</f>
        <v>0</v>
      </c>
      <c r="AH16" s="308"/>
      <c r="AI16" s="306">
        <f>+BW17</f>
        <v>0</v>
      </c>
      <c r="AJ16" s="48"/>
      <c r="AK16" s="287"/>
      <c r="AL16" s="374"/>
      <c r="AM16" s="355"/>
      <c r="AN16" s="366"/>
      <c r="AO16" s="3"/>
      <c r="AP16" s="3"/>
      <c r="AQ16" s="3"/>
      <c r="AR16" s="3"/>
      <c r="AS16" s="2"/>
      <c r="AV16" s="9">
        <v>0</v>
      </c>
      <c r="AW16" s="9">
        <v>1</v>
      </c>
      <c r="AX16" s="9">
        <v>2</v>
      </c>
      <c r="AY16" s="9">
        <v>3</v>
      </c>
      <c r="AZ16" s="9" t="s">
        <v>81</v>
      </c>
      <c r="BA16" s="9" t="s">
        <v>82</v>
      </c>
      <c r="BB16" s="9" t="s">
        <v>83</v>
      </c>
      <c r="BC16" s="9" t="s">
        <v>12</v>
      </c>
      <c r="BD16" s="9" t="s">
        <v>84</v>
      </c>
      <c r="BE16" s="269">
        <v>0</v>
      </c>
      <c r="BF16" s="9">
        <v>1</v>
      </c>
      <c r="BG16" s="9">
        <v>2</v>
      </c>
      <c r="BH16" s="9">
        <v>3</v>
      </c>
      <c r="BI16" s="9" t="s">
        <v>81</v>
      </c>
      <c r="BJ16" s="9" t="s">
        <v>82</v>
      </c>
      <c r="BK16" s="9" t="s">
        <v>83</v>
      </c>
      <c r="BL16" s="9" t="s">
        <v>12</v>
      </c>
      <c r="BM16" s="9" t="s">
        <v>84</v>
      </c>
      <c r="BN16" s="267">
        <v>0</v>
      </c>
      <c r="BO16" s="9">
        <v>1</v>
      </c>
      <c r="BP16" s="9">
        <v>2</v>
      </c>
      <c r="BQ16" s="9">
        <v>3</v>
      </c>
      <c r="BR16" s="9" t="s">
        <v>81</v>
      </c>
      <c r="BS16" s="9" t="s">
        <v>82</v>
      </c>
      <c r="BT16" s="9" t="s">
        <v>83</v>
      </c>
      <c r="BU16" s="9" t="s">
        <v>12</v>
      </c>
      <c r="BV16" s="9" t="s">
        <v>84</v>
      </c>
      <c r="BW16" s="267" t="s">
        <v>85</v>
      </c>
    </row>
    <row r="17" spans="1:75" ht="24.75" customHeight="1" thickBot="1">
      <c r="A17" s="334"/>
      <c r="B17" s="340"/>
      <c r="C17" s="338"/>
      <c r="D17" s="316"/>
      <c r="E17" s="317"/>
      <c r="F17" s="317"/>
      <c r="G17" s="318"/>
      <c r="H17" s="52"/>
      <c r="I17" s="50"/>
      <c r="J17" s="41"/>
      <c r="K17" s="41"/>
      <c r="L17" s="49"/>
      <c r="M17" s="41"/>
      <c r="N17" s="41"/>
      <c r="O17" s="312"/>
      <c r="P17" s="51"/>
      <c r="Q17" s="67"/>
      <c r="R17" s="68"/>
      <c r="S17" s="50"/>
      <c r="T17" s="50"/>
      <c r="U17" s="49"/>
      <c r="V17" s="41"/>
      <c r="W17" s="69"/>
      <c r="X17" s="312"/>
      <c r="Y17" s="51"/>
      <c r="Z17" s="67"/>
      <c r="AA17" s="49"/>
      <c r="AB17" s="50"/>
      <c r="AC17" s="69"/>
      <c r="AD17" s="49"/>
      <c r="AE17" s="50"/>
      <c r="AF17" s="55"/>
      <c r="AG17" s="312"/>
      <c r="AH17" s="56"/>
      <c r="AI17" s="307"/>
      <c r="AJ17" s="52"/>
      <c r="AK17" s="288"/>
      <c r="AL17" s="375"/>
      <c r="AM17" s="57"/>
      <c r="AN17" s="57"/>
      <c r="AO17" s="4"/>
      <c r="AP17" s="7"/>
      <c r="AQ17" s="3"/>
      <c r="AR17" s="3"/>
      <c r="AS17" s="2"/>
      <c r="AV17">
        <f aca="true" t="shared" si="9" ref="AV17:BD17">COUNTIF(Par020401,AV16)</f>
        <v>0</v>
      </c>
      <c r="AW17">
        <f t="shared" si="9"/>
        <v>0</v>
      </c>
      <c r="AX17">
        <f t="shared" si="9"/>
        <v>0</v>
      </c>
      <c r="AY17">
        <f t="shared" si="9"/>
        <v>0</v>
      </c>
      <c r="AZ17">
        <f t="shared" si="9"/>
        <v>0</v>
      </c>
      <c r="BA17">
        <f t="shared" si="9"/>
        <v>0</v>
      </c>
      <c r="BB17">
        <f t="shared" si="9"/>
        <v>0</v>
      </c>
      <c r="BC17">
        <f t="shared" si="9"/>
        <v>0</v>
      </c>
      <c r="BD17">
        <f t="shared" si="9"/>
        <v>0</v>
      </c>
      <c r="BE17" s="270">
        <f aca="true" t="shared" si="10" ref="BE17:BM17">COUNTIF(Par020402,BE16)</f>
        <v>0</v>
      </c>
      <c r="BF17" s="270">
        <f t="shared" si="10"/>
        <v>0</v>
      </c>
      <c r="BG17" s="270">
        <f t="shared" si="10"/>
        <v>0</v>
      </c>
      <c r="BH17" s="270">
        <f t="shared" si="10"/>
        <v>0</v>
      </c>
      <c r="BI17" s="270">
        <f t="shared" si="10"/>
        <v>0</v>
      </c>
      <c r="BJ17" s="270">
        <f t="shared" si="10"/>
        <v>0</v>
      </c>
      <c r="BK17" s="270">
        <f t="shared" si="10"/>
        <v>0</v>
      </c>
      <c r="BL17" s="270">
        <f t="shared" si="10"/>
        <v>0</v>
      </c>
      <c r="BM17" s="270">
        <f t="shared" si="10"/>
        <v>0</v>
      </c>
      <c r="BN17" s="270">
        <f aca="true" t="shared" si="11" ref="BN17:BV17">COUNTIF(Par020403,BN16)</f>
        <v>0</v>
      </c>
      <c r="BO17" s="270">
        <f t="shared" si="11"/>
        <v>0</v>
      </c>
      <c r="BP17" s="270">
        <f t="shared" si="11"/>
        <v>0</v>
      </c>
      <c r="BQ17" s="270">
        <f t="shared" si="11"/>
        <v>0</v>
      </c>
      <c r="BR17" s="270">
        <f t="shared" si="11"/>
        <v>0</v>
      </c>
      <c r="BS17" s="270">
        <f t="shared" si="11"/>
        <v>0</v>
      </c>
      <c r="BT17" s="270">
        <f t="shared" si="11"/>
        <v>0</v>
      </c>
      <c r="BU17" s="270">
        <f t="shared" si="11"/>
        <v>0</v>
      </c>
      <c r="BV17" s="270">
        <f t="shared" si="11"/>
        <v>0</v>
      </c>
      <c r="BW17" s="268">
        <f>SUM(AV17:BV17)</f>
        <v>0</v>
      </c>
    </row>
    <row r="18" spans="1:75" ht="11.25" customHeight="1">
      <c r="A18" s="332">
        <v>3</v>
      </c>
      <c r="B18" s="335">
        <v>5</v>
      </c>
      <c r="C18" s="344"/>
      <c r="D18" s="346"/>
      <c r="E18" s="347"/>
      <c r="F18" s="347"/>
      <c r="G18" s="347"/>
      <c r="H18" s="58"/>
      <c r="I18" s="219">
        <v>1</v>
      </c>
      <c r="J18" s="35" t="s">
        <v>3</v>
      </c>
      <c r="K18" s="35" t="s">
        <v>3</v>
      </c>
      <c r="L18" s="220">
        <v>2</v>
      </c>
      <c r="M18" s="35" t="s">
        <v>3</v>
      </c>
      <c r="N18" s="36" t="s">
        <v>3</v>
      </c>
      <c r="O18" s="319">
        <f>SUM(H19:N19)</f>
        <v>0</v>
      </c>
      <c r="P18" s="33"/>
      <c r="Q18" s="223">
        <v>2</v>
      </c>
      <c r="R18" s="35" t="s">
        <v>3</v>
      </c>
      <c r="S18" s="32"/>
      <c r="T18" s="32"/>
      <c r="U18" s="32"/>
      <c r="V18" s="219">
        <v>1</v>
      </c>
      <c r="W18" s="35" t="s">
        <v>3</v>
      </c>
      <c r="X18" s="319">
        <f>SUM(O18,Q19:W19)</f>
        <v>0</v>
      </c>
      <c r="Y18" s="33"/>
      <c r="Z18" s="58"/>
      <c r="AA18" s="35"/>
      <c r="AB18" s="214">
        <v>1</v>
      </c>
      <c r="AC18" s="35"/>
      <c r="AD18" s="35"/>
      <c r="AE18" s="220">
        <v>2</v>
      </c>
      <c r="AF18" s="36"/>
      <c r="AG18" s="319">
        <f>SUM(X18,Z19:AF19)</f>
        <v>0</v>
      </c>
      <c r="AH18" s="59"/>
      <c r="AI18" s="306">
        <f>+BW19</f>
        <v>0</v>
      </c>
      <c r="AJ18" s="60"/>
      <c r="AK18" s="289"/>
      <c r="AL18" s="376"/>
      <c r="AM18" s="61"/>
      <c r="AN18" s="245"/>
      <c r="AO18" s="4"/>
      <c r="AP18" s="7"/>
      <c r="AQ18" s="3"/>
      <c r="AR18" s="3"/>
      <c r="AS18" s="2"/>
      <c r="AV18" s="9">
        <v>0</v>
      </c>
      <c r="AW18" s="9">
        <v>1</v>
      </c>
      <c r="AX18" s="9">
        <v>2</v>
      </c>
      <c r="AY18" s="9">
        <v>3</v>
      </c>
      <c r="AZ18" s="9" t="s">
        <v>81</v>
      </c>
      <c r="BA18" s="9" t="s">
        <v>82</v>
      </c>
      <c r="BB18" s="9" t="s">
        <v>83</v>
      </c>
      <c r="BC18" s="9" t="s">
        <v>12</v>
      </c>
      <c r="BD18" s="9" t="s">
        <v>84</v>
      </c>
      <c r="BE18" s="269">
        <v>0</v>
      </c>
      <c r="BF18" s="9">
        <v>1</v>
      </c>
      <c r="BG18" s="9">
        <v>2</v>
      </c>
      <c r="BH18" s="9">
        <v>3</v>
      </c>
      <c r="BI18" s="9" t="s">
        <v>81</v>
      </c>
      <c r="BJ18" s="9" t="s">
        <v>82</v>
      </c>
      <c r="BK18" s="9" t="s">
        <v>83</v>
      </c>
      <c r="BL18" s="9" t="s">
        <v>12</v>
      </c>
      <c r="BM18" s="9" t="s">
        <v>84</v>
      </c>
      <c r="BN18" s="267">
        <v>0</v>
      </c>
      <c r="BO18" s="9">
        <v>1</v>
      </c>
      <c r="BP18" s="9">
        <v>2</v>
      </c>
      <c r="BQ18" s="9">
        <v>3</v>
      </c>
      <c r="BR18" s="9" t="s">
        <v>81</v>
      </c>
      <c r="BS18" s="9" t="s">
        <v>82</v>
      </c>
      <c r="BT18" s="9" t="s">
        <v>83</v>
      </c>
      <c r="BU18" s="9" t="s">
        <v>12</v>
      </c>
      <c r="BV18" s="9" t="s">
        <v>84</v>
      </c>
      <c r="BW18" s="267" t="s">
        <v>85</v>
      </c>
    </row>
    <row r="19" spans="1:75" s="2" customFormat="1" ht="24.75" customHeight="1" thickBot="1">
      <c r="A19" s="333"/>
      <c r="B19" s="336"/>
      <c r="C19" s="345"/>
      <c r="D19" s="327"/>
      <c r="E19" s="328"/>
      <c r="F19" s="328"/>
      <c r="G19" s="328"/>
      <c r="H19" s="63"/>
      <c r="I19" s="70"/>
      <c r="J19" s="41"/>
      <c r="K19" s="41"/>
      <c r="L19" s="40"/>
      <c r="M19" s="41"/>
      <c r="N19" s="44"/>
      <c r="O19" s="320"/>
      <c r="P19" s="308">
        <f>SUM(O18,O20)</f>
        <v>0</v>
      </c>
      <c r="Q19" s="42"/>
      <c r="R19" s="41"/>
      <c r="S19" s="41"/>
      <c r="T19" s="41"/>
      <c r="U19" s="41"/>
      <c r="V19" s="40"/>
      <c r="W19" s="41"/>
      <c r="X19" s="320"/>
      <c r="Y19" s="308">
        <f>SUM(X18,X20)</f>
        <v>0</v>
      </c>
      <c r="Z19" s="63"/>
      <c r="AA19" s="41"/>
      <c r="AB19" s="40"/>
      <c r="AC19" s="41"/>
      <c r="AD19" s="41"/>
      <c r="AE19" s="40"/>
      <c r="AF19" s="44"/>
      <c r="AG19" s="320"/>
      <c r="AH19" s="308">
        <f>SUM(AG18,AG20)</f>
        <v>0</v>
      </c>
      <c r="AI19" s="307"/>
      <c r="AJ19" s="42"/>
      <c r="AK19" s="286"/>
      <c r="AL19" s="374"/>
      <c r="AM19" s="355"/>
      <c r="AN19" s="366">
        <f>IF(AM19=1,7-AM19,7-AM19)</f>
        <v>7</v>
      </c>
      <c r="AO19" s="3"/>
      <c r="AP19" s="3"/>
      <c r="AQ19" s="3"/>
      <c r="AR19" s="3"/>
      <c r="AV19">
        <f aca="true" t="shared" si="12" ref="AV19:BD19">COUNTIF(Par030501,AV18)</f>
        <v>0</v>
      </c>
      <c r="AW19">
        <f t="shared" si="12"/>
        <v>0</v>
      </c>
      <c r="AX19">
        <f t="shared" si="12"/>
        <v>0</v>
      </c>
      <c r="AY19">
        <f t="shared" si="12"/>
        <v>0</v>
      </c>
      <c r="AZ19">
        <f t="shared" si="12"/>
        <v>0</v>
      </c>
      <c r="BA19">
        <f t="shared" si="12"/>
        <v>0</v>
      </c>
      <c r="BB19">
        <f t="shared" si="12"/>
        <v>0</v>
      </c>
      <c r="BC19">
        <f t="shared" si="12"/>
        <v>0</v>
      </c>
      <c r="BD19">
        <f t="shared" si="12"/>
        <v>0</v>
      </c>
      <c r="BE19" s="270">
        <f aca="true" t="shared" si="13" ref="BE19:BM19">COUNTIF(Par030502,BE18)</f>
        <v>0</v>
      </c>
      <c r="BF19" s="270">
        <f t="shared" si="13"/>
        <v>0</v>
      </c>
      <c r="BG19" s="270">
        <f t="shared" si="13"/>
        <v>0</v>
      </c>
      <c r="BH19" s="270">
        <f t="shared" si="13"/>
        <v>0</v>
      </c>
      <c r="BI19" s="270">
        <f t="shared" si="13"/>
        <v>0</v>
      </c>
      <c r="BJ19" s="270">
        <f t="shared" si="13"/>
        <v>0</v>
      </c>
      <c r="BK19" s="270">
        <f t="shared" si="13"/>
        <v>0</v>
      </c>
      <c r="BL19" s="270">
        <f t="shared" si="13"/>
        <v>0</v>
      </c>
      <c r="BM19" s="270">
        <f t="shared" si="13"/>
        <v>0</v>
      </c>
      <c r="BN19" s="270">
        <f aca="true" t="shared" si="14" ref="BN19:BV19">COUNTIF(Par030503,BN18)</f>
        <v>0</v>
      </c>
      <c r="BO19" s="270">
        <f t="shared" si="14"/>
        <v>0</v>
      </c>
      <c r="BP19" s="270">
        <f t="shared" si="14"/>
        <v>0</v>
      </c>
      <c r="BQ19" s="270">
        <f t="shared" si="14"/>
        <v>0</v>
      </c>
      <c r="BR19" s="270">
        <f t="shared" si="14"/>
        <v>0</v>
      </c>
      <c r="BS19" s="270">
        <f t="shared" si="14"/>
        <v>0</v>
      </c>
      <c r="BT19" s="270">
        <f t="shared" si="14"/>
        <v>0</v>
      </c>
      <c r="BU19" s="270">
        <f t="shared" si="14"/>
        <v>0</v>
      </c>
      <c r="BV19" s="270">
        <f t="shared" si="14"/>
        <v>0</v>
      </c>
      <c r="BW19" s="268">
        <f>SUM(AV19:BV19)</f>
        <v>0</v>
      </c>
    </row>
    <row r="20" spans="1:75" s="2" customFormat="1" ht="11.25" customHeight="1">
      <c r="A20" s="333"/>
      <c r="B20" s="339">
        <v>6</v>
      </c>
      <c r="C20" s="337"/>
      <c r="D20" s="313"/>
      <c r="E20" s="314"/>
      <c r="F20" s="314"/>
      <c r="G20" s="314"/>
      <c r="H20" s="62"/>
      <c r="I20" s="215">
        <v>3</v>
      </c>
      <c r="J20" s="32" t="s">
        <v>3</v>
      </c>
      <c r="K20" s="32" t="s">
        <v>3</v>
      </c>
      <c r="L20" s="217">
        <v>4</v>
      </c>
      <c r="M20" s="45"/>
      <c r="N20" s="281" t="s">
        <v>3</v>
      </c>
      <c r="O20" s="311">
        <f>SUM(H21:N21)</f>
        <v>0</v>
      </c>
      <c r="P20" s="308"/>
      <c r="Q20" s="224">
        <v>4</v>
      </c>
      <c r="R20" s="46"/>
      <c r="S20" s="46"/>
      <c r="T20" s="45"/>
      <c r="U20" s="45"/>
      <c r="V20" s="215">
        <v>3</v>
      </c>
      <c r="W20" s="46"/>
      <c r="X20" s="311">
        <f>SUM(O20,Q21:W21)</f>
        <v>0</v>
      </c>
      <c r="Y20" s="308"/>
      <c r="Z20" s="66"/>
      <c r="AA20" s="45"/>
      <c r="AB20" s="215">
        <v>3</v>
      </c>
      <c r="AC20" s="65"/>
      <c r="AD20" s="45"/>
      <c r="AE20" s="217">
        <v>4</v>
      </c>
      <c r="AF20" s="45"/>
      <c r="AG20" s="311">
        <f>SUM(X20,Z21:AF21)</f>
        <v>0</v>
      </c>
      <c r="AH20" s="308"/>
      <c r="AI20" s="306">
        <f>+BW21</f>
        <v>0</v>
      </c>
      <c r="AJ20" s="48"/>
      <c r="AK20" s="287"/>
      <c r="AL20" s="374"/>
      <c r="AM20" s="355"/>
      <c r="AN20" s="366"/>
      <c r="AO20" s="3"/>
      <c r="AP20" s="3"/>
      <c r="AQ20" s="3"/>
      <c r="AR20" s="3"/>
      <c r="AV20" s="9">
        <v>0</v>
      </c>
      <c r="AW20" s="9">
        <v>1</v>
      </c>
      <c r="AX20" s="9">
        <v>2</v>
      </c>
      <c r="AY20" s="9">
        <v>3</v>
      </c>
      <c r="AZ20" s="9" t="s">
        <v>81</v>
      </c>
      <c r="BA20" s="9" t="s">
        <v>82</v>
      </c>
      <c r="BB20" s="9" t="s">
        <v>83</v>
      </c>
      <c r="BC20" s="9" t="s">
        <v>12</v>
      </c>
      <c r="BD20" s="9" t="s">
        <v>84</v>
      </c>
      <c r="BE20" s="269">
        <v>0</v>
      </c>
      <c r="BF20" s="9">
        <v>1</v>
      </c>
      <c r="BG20" s="9">
        <v>2</v>
      </c>
      <c r="BH20" s="9">
        <v>3</v>
      </c>
      <c r="BI20" s="9" t="s">
        <v>81</v>
      </c>
      <c r="BJ20" s="9" t="s">
        <v>82</v>
      </c>
      <c r="BK20" s="9" t="s">
        <v>83</v>
      </c>
      <c r="BL20" s="9" t="s">
        <v>12</v>
      </c>
      <c r="BM20" s="9" t="s">
        <v>84</v>
      </c>
      <c r="BN20" s="267">
        <v>0</v>
      </c>
      <c r="BO20" s="9">
        <v>1</v>
      </c>
      <c r="BP20" s="9">
        <v>2</v>
      </c>
      <c r="BQ20" s="9">
        <v>3</v>
      </c>
      <c r="BR20" s="9" t="s">
        <v>81</v>
      </c>
      <c r="BS20" s="9" t="s">
        <v>82</v>
      </c>
      <c r="BT20" s="9" t="s">
        <v>83</v>
      </c>
      <c r="BU20" s="9" t="s">
        <v>12</v>
      </c>
      <c r="BV20" s="9" t="s">
        <v>84</v>
      </c>
      <c r="BW20" s="267" t="s">
        <v>85</v>
      </c>
    </row>
    <row r="21" spans="1:75" ht="24.75" customHeight="1" thickBot="1">
      <c r="A21" s="334"/>
      <c r="B21" s="340"/>
      <c r="C21" s="338"/>
      <c r="D21" s="316"/>
      <c r="E21" s="317"/>
      <c r="F21" s="317"/>
      <c r="G21" s="317"/>
      <c r="H21" s="67"/>
      <c r="I21" s="71"/>
      <c r="J21" s="50"/>
      <c r="K21" s="50"/>
      <c r="L21" s="49"/>
      <c r="M21" s="50"/>
      <c r="N21" s="55"/>
      <c r="O21" s="312"/>
      <c r="P21" s="51"/>
      <c r="Q21" s="52"/>
      <c r="R21" s="53"/>
      <c r="S21" s="53"/>
      <c r="T21" s="50"/>
      <c r="U21" s="50"/>
      <c r="V21" s="49"/>
      <c r="W21" s="53"/>
      <c r="X21" s="312"/>
      <c r="Y21" s="51"/>
      <c r="Z21" s="67"/>
      <c r="AA21" s="50"/>
      <c r="AB21" s="49"/>
      <c r="AC21" s="69"/>
      <c r="AD21" s="50"/>
      <c r="AE21" s="49"/>
      <c r="AF21" s="50"/>
      <c r="AG21" s="312"/>
      <c r="AH21" s="56"/>
      <c r="AI21" s="307"/>
      <c r="AJ21" s="52"/>
      <c r="AK21" s="288"/>
      <c r="AL21" s="375"/>
      <c r="AM21" s="57"/>
      <c r="AN21" s="57"/>
      <c r="AO21" s="4"/>
      <c r="AP21" s="4"/>
      <c r="AQ21" s="3"/>
      <c r="AR21" s="3"/>
      <c r="AS21" s="2"/>
      <c r="AV21">
        <f aca="true" t="shared" si="15" ref="AV21:BD21">COUNTIF(Par030601,AV20)</f>
        <v>0</v>
      </c>
      <c r="AW21">
        <f t="shared" si="15"/>
        <v>0</v>
      </c>
      <c r="AX21">
        <f t="shared" si="15"/>
        <v>0</v>
      </c>
      <c r="AY21">
        <f t="shared" si="15"/>
        <v>0</v>
      </c>
      <c r="AZ21">
        <f t="shared" si="15"/>
        <v>0</v>
      </c>
      <c r="BA21">
        <f t="shared" si="15"/>
        <v>0</v>
      </c>
      <c r="BB21">
        <f t="shared" si="15"/>
        <v>0</v>
      </c>
      <c r="BC21">
        <f t="shared" si="15"/>
        <v>0</v>
      </c>
      <c r="BD21">
        <f t="shared" si="15"/>
        <v>0</v>
      </c>
      <c r="BE21" s="270">
        <f aca="true" t="shared" si="16" ref="BE21:BM21">COUNTIF(Par030602,BE20)</f>
        <v>0</v>
      </c>
      <c r="BF21" s="270">
        <f t="shared" si="16"/>
        <v>0</v>
      </c>
      <c r="BG21" s="270">
        <f t="shared" si="16"/>
        <v>0</v>
      </c>
      <c r="BH21" s="270">
        <f t="shared" si="16"/>
        <v>0</v>
      </c>
      <c r="BI21" s="270">
        <f t="shared" si="16"/>
        <v>0</v>
      </c>
      <c r="BJ21" s="270">
        <f t="shared" si="16"/>
        <v>0</v>
      </c>
      <c r="BK21" s="270">
        <f t="shared" si="16"/>
        <v>0</v>
      </c>
      <c r="BL21" s="270">
        <f t="shared" si="16"/>
        <v>0</v>
      </c>
      <c r="BM21" s="270">
        <f t="shared" si="16"/>
        <v>0</v>
      </c>
      <c r="BN21" s="270">
        <f aca="true" t="shared" si="17" ref="BN21:BV21">COUNTIF(Par030603,BN20)</f>
        <v>0</v>
      </c>
      <c r="BO21" s="270">
        <f t="shared" si="17"/>
        <v>0</v>
      </c>
      <c r="BP21" s="270">
        <f t="shared" si="17"/>
        <v>0</v>
      </c>
      <c r="BQ21" s="270">
        <f t="shared" si="17"/>
        <v>0</v>
      </c>
      <c r="BR21" s="270">
        <f t="shared" si="17"/>
        <v>0</v>
      </c>
      <c r="BS21" s="270">
        <f t="shared" si="17"/>
        <v>0</v>
      </c>
      <c r="BT21" s="270">
        <f t="shared" si="17"/>
        <v>0</v>
      </c>
      <c r="BU21" s="270">
        <f t="shared" si="17"/>
        <v>0</v>
      </c>
      <c r="BV21" s="270">
        <f t="shared" si="17"/>
        <v>0</v>
      </c>
      <c r="BW21" s="268">
        <f>SUM(AV21:BV21)</f>
        <v>0</v>
      </c>
    </row>
    <row r="22" spans="1:75" ht="11.25" customHeight="1">
      <c r="A22" s="332">
        <v>4</v>
      </c>
      <c r="B22" s="335">
        <v>7</v>
      </c>
      <c r="C22" s="344"/>
      <c r="D22" s="346"/>
      <c r="E22" s="347"/>
      <c r="F22" s="347"/>
      <c r="G22" s="347"/>
      <c r="H22" s="66"/>
      <c r="I22" s="216">
        <v>2</v>
      </c>
      <c r="J22" s="34"/>
      <c r="K22" s="34"/>
      <c r="L22" s="34"/>
      <c r="M22" s="214">
        <v>1</v>
      </c>
      <c r="N22" s="272"/>
      <c r="O22" s="319">
        <f>SUM(H23:N23)</f>
        <v>0</v>
      </c>
      <c r="P22" s="33"/>
      <c r="Q22" s="58"/>
      <c r="R22" s="226">
        <v>1</v>
      </c>
      <c r="S22" s="46"/>
      <c r="T22" s="35"/>
      <c r="U22" s="35"/>
      <c r="V22" s="46"/>
      <c r="W22" s="228">
        <v>2</v>
      </c>
      <c r="X22" s="319">
        <f>SUM(O22,Q23:W23)</f>
        <v>0</v>
      </c>
      <c r="Y22" s="33"/>
      <c r="Z22" s="15"/>
      <c r="AA22" s="35"/>
      <c r="AB22" s="35"/>
      <c r="AC22" s="219">
        <v>1</v>
      </c>
      <c r="AD22" s="35"/>
      <c r="AE22" s="32"/>
      <c r="AF22" s="238">
        <v>2</v>
      </c>
      <c r="AG22" s="319">
        <f>SUM(X22,Z23:AF23)</f>
        <v>0</v>
      </c>
      <c r="AH22" s="59"/>
      <c r="AI22" s="306">
        <f>+BW23</f>
        <v>0</v>
      </c>
      <c r="AJ22" s="60"/>
      <c r="AK22" s="289"/>
      <c r="AL22" s="376"/>
      <c r="AM22" s="61"/>
      <c r="AN22" s="245"/>
      <c r="AO22" s="4"/>
      <c r="AP22" s="4"/>
      <c r="AQ22" s="3"/>
      <c r="AR22" s="3"/>
      <c r="AS22" s="2"/>
      <c r="AV22" s="9">
        <v>0</v>
      </c>
      <c r="AW22" s="9">
        <v>1</v>
      </c>
      <c r="AX22" s="9">
        <v>2</v>
      </c>
      <c r="AY22" s="9">
        <v>3</v>
      </c>
      <c r="AZ22" s="9" t="s">
        <v>81</v>
      </c>
      <c r="BA22" s="9" t="s">
        <v>82</v>
      </c>
      <c r="BB22" s="9" t="s">
        <v>83</v>
      </c>
      <c r="BC22" s="9" t="s">
        <v>12</v>
      </c>
      <c r="BD22" s="9" t="s">
        <v>84</v>
      </c>
      <c r="BE22" s="269">
        <v>0</v>
      </c>
      <c r="BF22" s="9">
        <v>1</v>
      </c>
      <c r="BG22" s="9">
        <v>2</v>
      </c>
      <c r="BH22" s="9">
        <v>3</v>
      </c>
      <c r="BI22" s="9" t="s">
        <v>81</v>
      </c>
      <c r="BJ22" s="9" t="s">
        <v>82</v>
      </c>
      <c r="BK22" s="9" t="s">
        <v>83</v>
      </c>
      <c r="BL22" s="9" t="s">
        <v>12</v>
      </c>
      <c r="BM22" s="9" t="s">
        <v>84</v>
      </c>
      <c r="BN22" s="267">
        <v>0</v>
      </c>
      <c r="BO22" s="9">
        <v>1</v>
      </c>
      <c r="BP22" s="9">
        <v>2</v>
      </c>
      <c r="BQ22" s="9">
        <v>3</v>
      </c>
      <c r="BR22" s="9" t="s">
        <v>81</v>
      </c>
      <c r="BS22" s="9" t="s">
        <v>82</v>
      </c>
      <c r="BT22" s="9" t="s">
        <v>83</v>
      </c>
      <c r="BU22" s="9" t="s">
        <v>12</v>
      </c>
      <c r="BV22" s="9" t="s">
        <v>84</v>
      </c>
      <c r="BW22" s="267" t="s">
        <v>85</v>
      </c>
    </row>
    <row r="23" spans="1:75" s="2" customFormat="1" ht="24.75" customHeight="1" thickBot="1">
      <c r="A23" s="333"/>
      <c r="B23" s="336"/>
      <c r="C23" s="345"/>
      <c r="D23" s="327"/>
      <c r="E23" s="328"/>
      <c r="F23" s="328"/>
      <c r="G23" s="328"/>
      <c r="H23" s="63"/>
      <c r="I23" s="70"/>
      <c r="J23" s="41"/>
      <c r="K23" s="16"/>
      <c r="L23" s="16"/>
      <c r="M23" s="40"/>
      <c r="N23" s="271"/>
      <c r="O23" s="320"/>
      <c r="P23" s="308">
        <f>SUM(O22,O24)</f>
        <v>0</v>
      </c>
      <c r="Q23" s="63"/>
      <c r="R23" s="43"/>
      <c r="S23" s="41"/>
      <c r="T23" s="41"/>
      <c r="U23" s="41"/>
      <c r="V23" s="41"/>
      <c r="W23" s="72"/>
      <c r="X23" s="320"/>
      <c r="Y23" s="308">
        <f>SUM(X22,X24)</f>
        <v>0</v>
      </c>
      <c r="Z23" s="16"/>
      <c r="AA23" s="41"/>
      <c r="AB23" s="41"/>
      <c r="AC23" s="40"/>
      <c r="AD23" s="41"/>
      <c r="AE23" s="41"/>
      <c r="AF23" s="73"/>
      <c r="AG23" s="320"/>
      <c r="AH23" s="308">
        <f>SUM(AG22,AG24)</f>
        <v>0</v>
      </c>
      <c r="AI23" s="307"/>
      <c r="AJ23" s="42"/>
      <c r="AK23" s="286"/>
      <c r="AL23" s="374"/>
      <c r="AM23" s="355"/>
      <c r="AN23" s="366">
        <f>IF(AM23=1,7-AM23,7-AM23)</f>
        <v>7</v>
      </c>
      <c r="AO23" s="4"/>
      <c r="AP23" s="4"/>
      <c r="AQ23" s="3"/>
      <c r="AR23" s="3"/>
      <c r="AV23">
        <f aca="true" t="shared" si="18" ref="AV23:BD23">COUNTIF(Par040701,AV22)</f>
        <v>0</v>
      </c>
      <c r="AW23">
        <f t="shared" si="18"/>
        <v>0</v>
      </c>
      <c r="AX23">
        <f t="shared" si="18"/>
        <v>0</v>
      </c>
      <c r="AY23">
        <f t="shared" si="18"/>
        <v>0</v>
      </c>
      <c r="AZ23">
        <f t="shared" si="18"/>
        <v>0</v>
      </c>
      <c r="BA23">
        <f t="shared" si="18"/>
        <v>0</v>
      </c>
      <c r="BB23">
        <f t="shared" si="18"/>
        <v>0</v>
      </c>
      <c r="BC23">
        <f t="shared" si="18"/>
        <v>0</v>
      </c>
      <c r="BD23">
        <f t="shared" si="18"/>
        <v>0</v>
      </c>
      <c r="BE23" s="270">
        <f aca="true" t="shared" si="19" ref="BE23:BM23">COUNTIF(Par040702,BE22)</f>
        <v>0</v>
      </c>
      <c r="BF23" s="270">
        <f t="shared" si="19"/>
        <v>0</v>
      </c>
      <c r="BG23" s="270">
        <f t="shared" si="19"/>
        <v>0</v>
      </c>
      <c r="BH23" s="270">
        <f t="shared" si="19"/>
        <v>0</v>
      </c>
      <c r="BI23" s="270">
        <f t="shared" si="19"/>
        <v>0</v>
      </c>
      <c r="BJ23" s="270">
        <f t="shared" si="19"/>
        <v>0</v>
      </c>
      <c r="BK23" s="270">
        <f t="shared" si="19"/>
        <v>0</v>
      </c>
      <c r="BL23" s="270">
        <f t="shared" si="19"/>
        <v>0</v>
      </c>
      <c r="BM23" s="270">
        <f t="shared" si="19"/>
        <v>0</v>
      </c>
      <c r="BN23" s="270">
        <f aca="true" t="shared" si="20" ref="BN23:BV23">COUNTIF(Par040703,BN22)</f>
        <v>0</v>
      </c>
      <c r="BO23" s="270">
        <f t="shared" si="20"/>
        <v>0</v>
      </c>
      <c r="BP23" s="270">
        <f t="shared" si="20"/>
        <v>0</v>
      </c>
      <c r="BQ23" s="270">
        <f t="shared" si="20"/>
        <v>0</v>
      </c>
      <c r="BR23" s="270">
        <f t="shared" si="20"/>
        <v>0</v>
      </c>
      <c r="BS23" s="270">
        <f t="shared" si="20"/>
        <v>0</v>
      </c>
      <c r="BT23" s="270">
        <f t="shared" si="20"/>
        <v>0</v>
      </c>
      <c r="BU23" s="270">
        <f t="shared" si="20"/>
        <v>0</v>
      </c>
      <c r="BV23" s="270">
        <f t="shared" si="20"/>
        <v>0</v>
      </c>
      <c r="BW23" s="268">
        <f>SUM(AV23:BV23)</f>
        <v>0</v>
      </c>
    </row>
    <row r="24" spans="1:75" s="2" customFormat="1" ht="11.25" customHeight="1">
      <c r="A24" s="333"/>
      <c r="B24" s="339">
        <v>8</v>
      </c>
      <c r="C24" s="337"/>
      <c r="D24" s="313"/>
      <c r="E24" s="314"/>
      <c r="F24" s="314"/>
      <c r="G24" s="314"/>
      <c r="H24" s="62"/>
      <c r="I24" s="217">
        <v>4</v>
      </c>
      <c r="J24" s="34"/>
      <c r="K24" s="34"/>
      <c r="L24" s="34"/>
      <c r="M24" s="215">
        <v>3</v>
      </c>
      <c r="N24" s="273"/>
      <c r="O24" s="311">
        <f>SUM(H25:N25)</f>
        <v>0</v>
      </c>
      <c r="P24" s="308"/>
      <c r="Q24" s="62"/>
      <c r="R24" s="212">
        <v>3</v>
      </c>
      <c r="S24" s="34"/>
      <c r="T24" s="45"/>
      <c r="U24" s="45"/>
      <c r="V24" s="32"/>
      <c r="W24" s="229">
        <v>4</v>
      </c>
      <c r="X24" s="311">
        <f>SUM(O24,Q25:W25)</f>
        <v>0</v>
      </c>
      <c r="Y24" s="308"/>
      <c r="Z24" s="66"/>
      <c r="AA24" s="45"/>
      <c r="AB24" s="45"/>
      <c r="AC24" s="215">
        <v>3</v>
      </c>
      <c r="AD24" s="45"/>
      <c r="AE24" s="45"/>
      <c r="AF24" s="229">
        <v>4</v>
      </c>
      <c r="AG24" s="311">
        <f>SUM(X24,Z25:AF25)</f>
        <v>0</v>
      </c>
      <c r="AH24" s="308"/>
      <c r="AI24" s="306">
        <f>+BW25</f>
        <v>0</v>
      </c>
      <c r="AJ24" s="48"/>
      <c r="AK24" s="287"/>
      <c r="AL24" s="374"/>
      <c r="AM24" s="355"/>
      <c r="AN24" s="366"/>
      <c r="AO24" s="4"/>
      <c r="AP24" s="4"/>
      <c r="AQ24" s="3"/>
      <c r="AR24" s="3"/>
      <c r="AV24" s="9">
        <v>0</v>
      </c>
      <c r="AW24" s="9">
        <v>1</v>
      </c>
      <c r="AX24" s="9">
        <v>2</v>
      </c>
      <c r="AY24" s="9">
        <v>3</v>
      </c>
      <c r="AZ24" s="9" t="s">
        <v>81</v>
      </c>
      <c r="BA24" s="9" t="s">
        <v>82</v>
      </c>
      <c r="BB24" s="9" t="s">
        <v>83</v>
      </c>
      <c r="BC24" s="9" t="s">
        <v>12</v>
      </c>
      <c r="BD24" s="9" t="s">
        <v>84</v>
      </c>
      <c r="BE24" s="269">
        <v>0</v>
      </c>
      <c r="BF24" s="9">
        <v>1</v>
      </c>
      <c r="BG24" s="9">
        <v>2</v>
      </c>
      <c r="BH24" s="9">
        <v>3</v>
      </c>
      <c r="BI24" s="9" t="s">
        <v>81</v>
      </c>
      <c r="BJ24" s="9" t="s">
        <v>82</v>
      </c>
      <c r="BK24" s="9" t="s">
        <v>83</v>
      </c>
      <c r="BL24" s="9" t="s">
        <v>12</v>
      </c>
      <c r="BM24" s="9" t="s">
        <v>84</v>
      </c>
      <c r="BN24" s="267">
        <v>0</v>
      </c>
      <c r="BO24" s="9">
        <v>1</v>
      </c>
      <c r="BP24" s="9">
        <v>2</v>
      </c>
      <c r="BQ24" s="9">
        <v>3</v>
      </c>
      <c r="BR24" s="9" t="s">
        <v>81</v>
      </c>
      <c r="BS24" s="9" t="s">
        <v>82</v>
      </c>
      <c r="BT24" s="9" t="s">
        <v>83</v>
      </c>
      <c r="BU24" s="9" t="s">
        <v>12</v>
      </c>
      <c r="BV24" s="9" t="s">
        <v>84</v>
      </c>
      <c r="BW24" s="267" t="s">
        <v>85</v>
      </c>
    </row>
    <row r="25" spans="1:75" s="2" customFormat="1" ht="24.75" customHeight="1" thickBot="1">
      <c r="A25" s="333"/>
      <c r="B25" s="340"/>
      <c r="C25" s="338"/>
      <c r="D25" s="316"/>
      <c r="E25" s="317"/>
      <c r="F25" s="317"/>
      <c r="G25" s="317"/>
      <c r="H25" s="67"/>
      <c r="I25" s="71"/>
      <c r="J25" s="53"/>
      <c r="K25" s="53"/>
      <c r="L25" s="53"/>
      <c r="M25" s="49"/>
      <c r="N25" s="274"/>
      <c r="O25" s="312"/>
      <c r="P25" s="51"/>
      <c r="Q25" s="67"/>
      <c r="R25" s="68"/>
      <c r="S25" s="53"/>
      <c r="T25" s="50"/>
      <c r="U25" s="50"/>
      <c r="V25" s="50"/>
      <c r="W25" s="74"/>
      <c r="X25" s="312"/>
      <c r="Y25" s="51"/>
      <c r="Z25" s="67"/>
      <c r="AA25" s="50"/>
      <c r="AB25" s="50"/>
      <c r="AC25" s="49"/>
      <c r="AD25" s="50"/>
      <c r="AE25" s="50"/>
      <c r="AF25" s="74"/>
      <c r="AG25" s="312"/>
      <c r="AH25" s="56"/>
      <c r="AI25" s="307"/>
      <c r="AJ25" s="52"/>
      <c r="AK25" s="288"/>
      <c r="AL25" s="375"/>
      <c r="AM25" s="57"/>
      <c r="AN25" s="57"/>
      <c r="AO25" s="3"/>
      <c r="AP25" s="3"/>
      <c r="AQ25" s="3"/>
      <c r="AR25" s="3"/>
      <c r="AV25">
        <f aca="true" t="shared" si="21" ref="AV25:BD25">COUNTIF(Par040801,AV24)</f>
        <v>0</v>
      </c>
      <c r="AW25">
        <f t="shared" si="21"/>
        <v>0</v>
      </c>
      <c r="AX25">
        <f t="shared" si="21"/>
        <v>0</v>
      </c>
      <c r="AY25">
        <f t="shared" si="21"/>
        <v>0</v>
      </c>
      <c r="AZ25">
        <f t="shared" si="21"/>
        <v>0</v>
      </c>
      <c r="BA25">
        <f t="shared" si="21"/>
        <v>0</v>
      </c>
      <c r="BB25">
        <f t="shared" si="21"/>
        <v>0</v>
      </c>
      <c r="BC25">
        <f t="shared" si="21"/>
        <v>0</v>
      </c>
      <c r="BD25">
        <f t="shared" si="21"/>
        <v>0</v>
      </c>
      <c r="BE25" s="270">
        <f aca="true" t="shared" si="22" ref="BE25:BM25">COUNTIF(Par040802,BE24)</f>
        <v>0</v>
      </c>
      <c r="BF25" s="270">
        <f t="shared" si="22"/>
        <v>0</v>
      </c>
      <c r="BG25" s="270">
        <f t="shared" si="22"/>
        <v>0</v>
      </c>
      <c r="BH25" s="270">
        <f t="shared" si="22"/>
        <v>0</v>
      </c>
      <c r="BI25" s="270">
        <f t="shared" si="22"/>
        <v>0</v>
      </c>
      <c r="BJ25" s="270">
        <f t="shared" si="22"/>
        <v>0</v>
      </c>
      <c r="BK25" s="270">
        <f t="shared" si="22"/>
        <v>0</v>
      </c>
      <c r="BL25" s="270">
        <f t="shared" si="22"/>
        <v>0</v>
      </c>
      <c r="BM25" s="270">
        <f t="shared" si="22"/>
        <v>0</v>
      </c>
      <c r="BN25" s="270">
        <f aca="true" t="shared" si="23" ref="BN25:BV25">COUNTIF(Par040803,BN24)</f>
        <v>0</v>
      </c>
      <c r="BO25" s="270">
        <f t="shared" si="23"/>
        <v>0</v>
      </c>
      <c r="BP25" s="270">
        <f t="shared" si="23"/>
        <v>0</v>
      </c>
      <c r="BQ25" s="270">
        <f t="shared" si="23"/>
        <v>0</v>
      </c>
      <c r="BR25" s="270">
        <f t="shared" si="23"/>
        <v>0</v>
      </c>
      <c r="BS25" s="270">
        <f t="shared" si="23"/>
        <v>0</v>
      </c>
      <c r="BT25" s="270">
        <f t="shared" si="23"/>
        <v>0</v>
      </c>
      <c r="BU25" s="270">
        <f t="shared" si="23"/>
        <v>0</v>
      </c>
      <c r="BV25" s="270">
        <f t="shared" si="23"/>
        <v>0</v>
      </c>
      <c r="BW25" s="268">
        <f>SUM(AV25:BV25)</f>
        <v>0</v>
      </c>
    </row>
    <row r="26" spans="1:75" s="2" customFormat="1" ht="11.25" customHeight="1">
      <c r="A26" s="332">
        <v>5</v>
      </c>
      <c r="B26" s="335">
        <v>9</v>
      </c>
      <c r="C26" s="344"/>
      <c r="D26" s="346"/>
      <c r="E26" s="347"/>
      <c r="F26" s="347"/>
      <c r="G26" s="347"/>
      <c r="H26" s="66"/>
      <c r="I26" s="46"/>
      <c r="J26" s="214">
        <v>1</v>
      </c>
      <c r="K26" s="46"/>
      <c r="L26" s="32"/>
      <c r="M26" s="220">
        <v>2</v>
      </c>
      <c r="N26" s="273"/>
      <c r="O26" s="319">
        <f>SUM(H27:N27)</f>
        <v>0</v>
      </c>
      <c r="P26" s="33"/>
      <c r="Q26" s="46"/>
      <c r="R26" s="46"/>
      <c r="S26" s="219">
        <v>1</v>
      </c>
      <c r="T26" s="32"/>
      <c r="U26" s="218">
        <v>2</v>
      </c>
      <c r="V26" s="46"/>
      <c r="W26" s="46"/>
      <c r="X26" s="319">
        <f>SUM(O26,Q27:W27)</f>
        <v>0</v>
      </c>
      <c r="Y26" s="33"/>
      <c r="Z26" s="233">
        <v>2</v>
      </c>
      <c r="AA26" s="35"/>
      <c r="AB26" s="35"/>
      <c r="AC26" s="75"/>
      <c r="AD26" s="35"/>
      <c r="AE26" s="214">
        <v>1</v>
      </c>
      <c r="AF26" s="36"/>
      <c r="AG26" s="319">
        <f>SUM(X26,Z27:AF27)</f>
        <v>0</v>
      </c>
      <c r="AH26" s="59"/>
      <c r="AI26" s="306">
        <f>+BW27</f>
        <v>0</v>
      </c>
      <c r="AJ26" s="60"/>
      <c r="AK26" s="289"/>
      <c r="AL26" s="376"/>
      <c r="AM26" s="61"/>
      <c r="AN26" s="245"/>
      <c r="AO26" s="3"/>
      <c r="AP26" s="3"/>
      <c r="AQ26" s="3"/>
      <c r="AR26" s="3"/>
      <c r="AV26" s="9">
        <v>0</v>
      </c>
      <c r="AW26" s="9">
        <v>1</v>
      </c>
      <c r="AX26" s="9">
        <v>2</v>
      </c>
      <c r="AY26" s="9">
        <v>3</v>
      </c>
      <c r="AZ26" s="9" t="s">
        <v>81</v>
      </c>
      <c r="BA26" s="9" t="s">
        <v>82</v>
      </c>
      <c r="BB26" s="9" t="s">
        <v>83</v>
      </c>
      <c r="BC26" s="9" t="s">
        <v>12</v>
      </c>
      <c r="BD26" s="9" t="s">
        <v>84</v>
      </c>
      <c r="BE26" s="269">
        <v>0</v>
      </c>
      <c r="BF26" s="9">
        <v>1</v>
      </c>
      <c r="BG26" s="9">
        <v>2</v>
      </c>
      <c r="BH26" s="9">
        <v>3</v>
      </c>
      <c r="BI26" s="9" t="s">
        <v>81</v>
      </c>
      <c r="BJ26" s="9" t="s">
        <v>82</v>
      </c>
      <c r="BK26" s="9" t="s">
        <v>83</v>
      </c>
      <c r="BL26" s="9" t="s">
        <v>12</v>
      </c>
      <c r="BM26" s="9" t="s">
        <v>84</v>
      </c>
      <c r="BN26" s="267">
        <v>0</v>
      </c>
      <c r="BO26" s="9">
        <v>1</v>
      </c>
      <c r="BP26" s="9">
        <v>2</v>
      </c>
      <c r="BQ26" s="9">
        <v>3</v>
      </c>
      <c r="BR26" s="9" t="s">
        <v>81</v>
      </c>
      <c r="BS26" s="9" t="s">
        <v>82</v>
      </c>
      <c r="BT26" s="9" t="s">
        <v>83</v>
      </c>
      <c r="BU26" s="9" t="s">
        <v>12</v>
      </c>
      <c r="BV26" s="9" t="s">
        <v>84</v>
      </c>
      <c r="BW26" s="267" t="s">
        <v>85</v>
      </c>
    </row>
    <row r="27" spans="1:75" s="2" customFormat="1" ht="24.75" customHeight="1" thickBot="1">
      <c r="A27" s="333"/>
      <c r="B27" s="336"/>
      <c r="C27" s="345"/>
      <c r="D27" s="327"/>
      <c r="E27" s="328"/>
      <c r="F27" s="328"/>
      <c r="G27" s="328"/>
      <c r="H27" s="63"/>
      <c r="I27" s="16"/>
      <c r="J27" s="70"/>
      <c r="K27" s="41"/>
      <c r="L27" s="41"/>
      <c r="M27" s="40"/>
      <c r="N27" s="44"/>
      <c r="O27" s="320"/>
      <c r="P27" s="308">
        <f>SUM(O26,O28)</f>
        <v>0</v>
      </c>
      <c r="Q27" s="63"/>
      <c r="R27" s="16"/>
      <c r="S27" s="40"/>
      <c r="T27" s="41"/>
      <c r="U27" s="40"/>
      <c r="V27" s="41"/>
      <c r="W27" s="271"/>
      <c r="X27" s="320"/>
      <c r="Y27" s="308">
        <f>SUM(X26,X28)</f>
        <v>0</v>
      </c>
      <c r="Z27" s="76"/>
      <c r="AA27" s="41"/>
      <c r="AB27" s="41"/>
      <c r="AC27" s="77"/>
      <c r="AD27" s="41"/>
      <c r="AE27" s="40"/>
      <c r="AF27" s="44"/>
      <c r="AG27" s="320"/>
      <c r="AH27" s="308">
        <f>SUM(AG26,AG28)</f>
        <v>0</v>
      </c>
      <c r="AI27" s="307"/>
      <c r="AJ27" s="42"/>
      <c r="AK27" s="286"/>
      <c r="AL27" s="374"/>
      <c r="AM27" s="355"/>
      <c r="AN27" s="366">
        <f>IF(AM27=1,7-AM27,7-AM27)</f>
        <v>7</v>
      </c>
      <c r="AO27" s="4"/>
      <c r="AP27" s="7"/>
      <c r="AQ27" s="3"/>
      <c r="AR27" s="3"/>
      <c r="AV27">
        <f aca="true" t="shared" si="24" ref="AV27:BD27">COUNTIF(Par050901,AV26)</f>
        <v>0</v>
      </c>
      <c r="AW27">
        <f t="shared" si="24"/>
        <v>0</v>
      </c>
      <c r="AX27">
        <f t="shared" si="24"/>
        <v>0</v>
      </c>
      <c r="AY27">
        <f t="shared" si="24"/>
        <v>0</v>
      </c>
      <c r="AZ27">
        <f t="shared" si="24"/>
        <v>0</v>
      </c>
      <c r="BA27">
        <f t="shared" si="24"/>
        <v>0</v>
      </c>
      <c r="BB27">
        <f t="shared" si="24"/>
        <v>0</v>
      </c>
      <c r="BC27">
        <f t="shared" si="24"/>
        <v>0</v>
      </c>
      <c r="BD27">
        <f t="shared" si="24"/>
        <v>0</v>
      </c>
      <c r="BE27" s="270">
        <f aca="true" t="shared" si="25" ref="BE27:BM27">COUNTIF(Par050902,BE26)</f>
        <v>0</v>
      </c>
      <c r="BF27" s="270">
        <f t="shared" si="25"/>
        <v>0</v>
      </c>
      <c r="BG27" s="270">
        <f t="shared" si="25"/>
        <v>0</v>
      </c>
      <c r="BH27" s="270">
        <f t="shared" si="25"/>
        <v>0</v>
      </c>
      <c r="BI27" s="270">
        <f t="shared" si="25"/>
        <v>0</v>
      </c>
      <c r="BJ27" s="270">
        <f t="shared" si="25"/>
        <v>0</v>
      </c>
      <c r="BK27" s="270">
        <f t="shared" si="25"/>
        <v>0</v>
      </c>
      <c r="BL27" s="270">
        <f t="shared" si="25"/>
        <v>0</v>
      </c>
      <c r="BM27" s="270">
        <f t="shared" si="25"/>
        <v>0</v>
      </c>
      <c r="BN27" s="270">
        <f aca="true" t="shared" si="26" ref="BN27:BV27">COUNTIF(Par050903,BN26)</f>
        <v>0</v>
      </c>
      <c r="BO27" s="270">
        <f t="shared" si="26"/>
        <v>0</v>
      </c>
      <c r="BP27" s="270">
        <f t="shared" si="26"/>
        <v>0</v>
      </c>
      <c r="BQ27" s="270">
        <f t="shared" si="26"/>
        <v>0</v>
      </c>
      <c r="BR27" s="270">
        <f t="shared" si="26"/>
        <v>0</v>
      </c>
      <c r="BS27" s="270">
        <f t="shared" si="26"/>
        <v>0</v>
      </c>
      <c r="BT27" s="270">
        <f t="shared" si="26"/>
        <v>0</v>
      </c>
      <c r="BU27" s="270">
        <f t="shared" si="26"/>
        <v>0</v>
      </c>
      <c r="BV27" s="270">
        <f t="shared" si="26"/>
        <v>0</v>
      </c>
      <c r="BW27" s="268">
        <f>SUM(AV27:BV27)</f>
        <v>0</v>
      </c>
    </row>
    <row r="28" spans="1:75" s="2" customFormat="1" ht="11.25" customHeight="1">
      <c r="A28" s="333"/>
      <c r="B28" s="339">
        <v>10</v>
      </c>
      <c r="C28" s="337"/>
      <c r="D28" s="313"/>
      <c r="E28" s="314"/>
      <c r="F28" s="314"/>
      <c r="G28" s="314"/>
      <c r="H28" s="62"/>
      <c r="I28" s="34"/>
      <c r="J28" s="215">
        <v>3</v>
      </c>
      <c r="K28" s="34"/>
      <c r="L28" s="46"/>
      <c r="M28" s="217">
        <v>4</v>
      </c>
      <c r="N28" s="272"/>
      <c r="O28" s="311">
        <f>SUM(H29:N29)</f>
        <v>0</v>
      </c>
      <c r="P28" s="308"/>
      <c r="Q28" s="62"/>
      <c r="R28" s="34"/>
      <c r="S28" s="215">
        <v>3</v>
      </c>
      <c r="T28" s="45"/>
      <c r="U28" s="217">
        <v>4</v>
      </c>
      <c r="V28" s="34"/>
      <c r="W28" s="75"/>
      <c r="X28" s="311">
        <f>SUM(O28,Q29:W29)</f>
        <v>0</v>
      </c>
      <c r="Y28" s="308"/>
      <c r="Z28" s="239">
        <v>4</v>
      </c>
      <c r="AA28" s="45"/>
      <c r="AB28" s="45"/>
      <c r="AC28" s="45"/>
      <c r="AD28" s="45"/>
      <c r="AE28" s="215">
        <v>3</v>
      </c>
      <c r="AF28" s="47"/>
      <c r="AG28" s="311">
        <f>SUM(X28,Z29:AF29)</f>
        <v>0</v>
      </c>
      <c r="AH28" s="308"/>
      <c r="AI28" s="306">
        <f>+BW29</f>
        <v>0</v>
      </c>
      <c r="AJ28" s="48"/>
      <c r="AK28" s="287"/>
      <c r="AL28" s="374"/>
      <c r="AM28" s="355"/>
      <c r="AN28" s="366"/>
      <c r="AO28" s="4"/>
      <c r="AP28" s="7"/>
      <c r="AQ28" s="3"/>
      <c r="AR28" s="3"/>
      <c r="AV28" s="9">
        <v>0</v>
      </c>
      <c r="AW28" s="9">
        <v>1</v>
      </c>
      <c r="AX28" s="9">
        <v>2</v>
      </c>
      <c r="AY28" s="9">
        <v>3</v>
      </c>
      <c r="AZ28" s="9" t="s">
        <v>81</v>
      </c>
      <c r="BA28" s="9" t="s">
        <v>82</v>
      </c>
      <c r="BB28" s="9" t="s">
        <v>83</v>
      </c>
      <c r="BC28" s="9" t="s">
        <v>12</v>
      </c>
      <c r="BD28" s="9" t="s">
        <v>84</v>
      </c>
      <c r="BE28" s="269">
        <v>0</v>
      </c>
      <c r="BF28" s="9">
        <v>1</v>
      </c>
      <c r="BG28" s="9">
        <v>2</v>
      </c>
      <c r="BH28" s="9">
        <v>3</v>
      </c>
      <c r="BI28" s="9" t="s">
        <v>81</v>
      </c>
      <c r="BJ28" s="9" t="s">
        <v>82</v>
      </c>
      <c r="BK28" s="9" t="s">
        <v>83</v>
      </c>
      <c r="BL28" s="9" t="s">
        <v>12</v>
      </c>
      <c r="BM28" s="9" t="s">
        <v>84</v>
      </c>
      <c r="BN28" s="267">
        <v>0</v>
      </c>
      <c r="BO28" s="9">
        <v>1</v>
      </c>
      <c r="BP28" s="9">
        <v>2</v>
      </c>
      <c r="BQ28" s="9">
        <v>3</v>
      </c>
      <c r="BR28" s="9" t="s">
        <v>81</v>
      </c>
      <c r="BS28" s="9" t="s">
        <v>82</v>
      </c>
      <c r="BT28" s="9" t="s">
        <v>83</v>
      </c>
      <c r="BU28" s="9" t="s">
        <v>12</v>
      </c>
      <c r="BV28" s="9" t="s">
        <v>84</v>
      </c>
      <c r="BW28" s="267" t="s">
        <v>85</v>
      </c>
    </row>
    <row r="29" spans="1:75" s="2" customFormat="1" ht="24.75" customHeight="1" thickBot="1">
      <c r="A29" s="334"/>
      <c r="B29" s="340"/>
      <c r="C29" s="338"/>
      <c r="D29" s="316"/>
      <c r="E29" s="317"/>
      <c r="F29" s="317"/>
      <c r="G29" s="317"/>
      <c r="H29" s="67"/>
      <c r="I29" s="53"/>
      <c r="J29" s="71"/>
      <c r="K29" s="53"/>
      <c r="L29" s="53"/>
      <c r="M29" s="49"/>
      <c r="N29" s="274"/>
      <c r="O29" s="312"/>
      <c r="P29" s="51"/>
      <c r="Q29" s="67"/>
      <c r="R29" s="53"/>
      <c r="S29" s="49"/>
      <c r="T29" s="50"/>
      <c r="U29" s="49"/>
      <c r="V29" s="53"/>
      <c r="W29" s="69"/>
      <c r="X29" s="312"/>
      <c r="Y29" s="51"/>
      <c r="Z29" s="54"/>
      <c r="AA29" s="50"/>
      <c r="AB29" s="50"/>
      <c r="AC29" s="50"/>
      <c r="AD29" s="50"/>
      <c r="AE29" s="49"/>
      <c r="AF29" s="55"/>
      <c r="AG29" s="312"/>
      <c r="AH29" s="56"/>
      <c r="AI29" s="307"/>
      <c r="AJ29" s="52"/>
      <c r="AK29" s="288"/>
      <c r="AL29" s="375"/>
      <c r="AM29" s="57"/>
      <c r="AN29" s="57"/>
      <c r="AO29" s="3"/>
      <c r="AP29" s="3"/>
      <c r="AQ29" s="3"/>
      <c r="AR29" s="3"/>
      <c r="AV29">
        <f aca="true" t="shared" si="27" ref="AV29:BD29">COUNTIF(Par051001,AV28)</f>
        <v>0</v>
      </c>
      <c r="AW29">
        <f t="shared" si="27"/>
        <v>0</v>
      </c>
      <c r="AX29">
        <f t="shared" si="27"/>
        <v>0</v>
      </c>
      <c r="AY29">
        <f t="shared" si="27"/>
        <v>0</v>
      </c>
      <c r="AZ29">
        <f t="shared" si="27"/>
        <v>0</v>
      </c>
      <c r="BA29">
        <f t="shared" si="27"/>
        <v>0</v>
      </c>
      <c r="BB29">
        <f t="shared" si="27"/>
        <v>0</v>
      </c>
      <c r="BC29">
        <f t="shared" si="27"/>
        <v>0</v>
      </c>
      <c r="BD29">
        <f t="shared" si="27"/>
        <v>0</v>
      </c>
      <c r="BE29" s="270">
        <f aca="true" t="shared" si="28" ref="BE29:BM29">COUNTIF(Par051002,BE28)</f>
        <v>0</v>
      </c>
      <c r="BF29" s="270">
        <f t="shared" si="28"/>
        <v>0</v>
      </c>
      <c r="BG29" s="270">
        <f t="shared" si="28"/>
        <v>0</v>
      </c>
      <c r="BH29" s="270">
        <f t="shared" si="28"/>
        <v>0</v>
      </c>
      <c r="BI29" s="270">
        <f t="shared" si="28"/>
        <v>0</v>
      </c>
      <c r="BJ29" s="270">
        <f t="shared" si="28"/>
        <v>0</v>
      </c>
      <c r="BK29" s="270">
        <f t="shared" si="28"/>
        <v>0</v>
      </c>
      <c r="BL29" s="270">
        <f t="shared" si="28"/>
        <v>0</v>
      </c>
      <c r="BM29" s="270">
        <f t="shared" si="28"/>
        <v>0</v>
      </c>
      <c r="BN29" s="270">
        <f aca="true" t="shared" si="29" ref="BN29:BV29">COUNTIF(Par051003,BN28)</f>
        <v>0</v>
      </c>
      <c r="BO29" s="270">
        <f t="shared" si="29"/>
        <v>0</v>
      </c>
      <c r="BP29" s="270">
        <f t="shared" si="29"/>
        <v>0</v>
      </c>
      <c r="BQ29" s="270">
        <f t="shared" si="29"/>
        <v>0</v>
      </c>
      <c r="BR29" s="270">
        <f t="shared" si="29"/>
        <v>0</v>
      </c>
      <c r="BS29" s="270">
        <f t="shared" si="29"/>
        <v>0</v>
      </c>
      <c r="BT29" s="270">
        <f t="shared" si="29"/>
        <v>0</v>
      </c>
      <c r="BU29" s="270">
        <f t="shared" si="29"/>
        <v>0</v>
      </c>
      <c r="BV29" s="270">
        <f t="shared" si="29"/>
        <v>0</v>
      </c>
      <c r="BW29" s="268">
        <f>SUM(AV29:BV29)</f>
        <v>0</v>
      </c>
    </row>
    <row r="30" spans="1:75" s="2" customFormat="1" ht="11.25" customHeight="1">
      <c r="A30" s="333">
        <v>6</v>
      </c>
      <c r="B30" s="335">
        <v>11</v>
      </c>
      <c r="C30" s="344"/>
      <c r="D30" s="346"/>
      <c r="E30" s="347"/>
      <c r="F30" s="347"/>
      <c r="G30" s="347"/>
      <c r="H30" s="58"/>
      <c r="I30" s="35"/>
      <c r="J30" s="216">
        <v>2</v>
      </c>
      <c r="K30" s="35"/>
      <c r="L30" s="35"/>
      <c r="M30" s="35"/>
      <c r="N30" s="275">
        <v>2</v>
      </c>
      <c r="O30" s="319">
        <f>SUM(H31:N31)</f>
        <v>0</v>
      </c>
      <c r="P30" s="33"/>
      <c r="Q30" s="62"/>
      <c r="R30" s="34"/>
      <c r="S30" s="46"/>
      <c r="T30" s="219">
        <v>1</v>
      </c>
      <c r="U30" s="35"/>
      <c r="V30" s="220">
        <v>2</v>
      </c>
      <c r="W30" s="35"/>
      <c r="X30" s="319">
        <f>SUM(O30,Q31:W31)</f>
        <v>0</v>
      </c>
      <c r="Y30" s="33"/>
      <c r="Z30" s="58"/>
      <c r="AA30" s="214">
        <v>1</v>
      </c>
      <c r="AB30" s="35"/>
      <c r="AC30" s="35"/>
      <c r="AD30" s="35"/>
      <c r="AE30" s="35"/>
      <c r="AF30" s="240">
        <v>1</v>
      </c>
      <c r="AG30" s="319">
        <f>SUM(X30,Z31:AF31)</f>
        <v>0</v>
      </c>
      <c r="AH30" s="59"/>
      <c r="AI30" s="306">
        <f>+BW31</f>
        <v>0</v>
      </c>
      <c r="AJ30" s="60"/>
      <c r="AK30" s="289"/>
      <c r="AL30" s="376"/>
      <c r="AM30" s="61"/>
      <c r="AN30" s="245"/>
      <c r="AO30" s="3"/>
      <c r="AP30" s="3"/>
      <c r="AQ30" s="3"/>
      <c r="AR30" s="3"/>
      <c r="AV30" s="9">
        <v>0</v>
      </c>
      <c r="AW30" s="9">
        <v>1</v>
      </c>
      <c r="AX30" s="9">
        <v>2</v>
      </c>
      <c r="AY30" s="9">
        <v>3</v>
      </c>
      <c r="AZ30" s="9" t="s">
        <v>81</v>
      </c>
      <c r="BA30" s="9" t="s">
        <v>82</v>
      </c>
      <c r="BB30" s="9" t="s">
        <v>83</v>
      </c>
      <c r="BC30" s="9" t="s">
        <v>12</v>
      </c>
      <c r="BD30" s="9" t="s">
        <v>84</v>
      </c>
      <c r="BE30" s="269">
        <v>0</v>
      </c>
      <c r="BF30" s="9">
        <v>1</v>
      </c>
      <c r="BG30" s="9">
        <v>2</v>
      </c>
      <c r="BH30" s="9">
        <v>3</v>
      </c>
      <c r="BI30" s="9" t="s">
        <v>81</v>
      </c>
      <c r="BJ30" s="9" t="s">
        <v>82</v>
      </c>
      <c r="BK30" s="9" t="s">
        <v>83</v>
      </c>
      <c r="BL30" s="9" t="s">
        <v>12</v>
      </c>
      <c r="BM30" s="9" t="s">
        <v>84</v>
      </c>
      <c r="BN30" s="267">
        <v>0</v>
      </c>
      <c r="BO30" s="9">
        <v>1</v>
      </c>
      <c r="BP30" s="9">
        <v>2</v>
      </c>
      <c r="BQ30" s="9">
        <v>3</v>
      </c>
      <c r="BR30" s="9" t="s">
        <v>81</v>
      </c>
      <c r="BS30" s="9" t="s">
        <v>82</v>
      </c>
      <c r="BT30" s="9" t="s">
        <v>83</v>
      </c>
      <c r="BU30" s="9" t="s">
        <v>12</v>
      </c>
      <c r="BV30" s="9" t="s">
        <v>84</v>
      </c>
      <c r="BW30" s="267" t="s">
        <v>85</v>
      </c>
    </row>
    <row r="31" spans="1:75" s="2" customFormat="1" ht="24.75" customHeight="1" thickBot="1">
      <c r="A31" s="333"/>
      <c r="B31" s="336"/>
      <c r="C31" s="345"/>
      <c r="D31" s="327"/>
      <c r="E31" s="328"/>
      <c r="F31" s="328"/>
      <c r="G31" s="328"/>
      <c r="H31" s="63"/>
      <c r="I31" s="41"/>
      <c r="J31" s="70"/>
      <c r="K31" s="41"/>
      <c r="L31" s="41"/>
      <c r="M31" s="41"/>
      <c r="N31" s="276"/>
      <c r="O31" s="320"/>
      <c r="P31" s="308">
        <f>SUM(O30,O32)</f>
        <v>0</v>
      </c>
      <c r="Q31" s="63"/>
      <c r="R31" s="41"/>
      <c r="S31" s="16"/>
      <c r="T31" s="40"/>
      <c r="U31" s="41"/>
      <c r="V31" s="40"/>
      <c r="W31" s="44"/>
      <c r="X31" s="320"/>
      <c r="Y31" s="308">
        <f>SUM(X30,X32)</f>
        <v>0</v>
      </c>
      <c r="Z31" s="63"/>
      <c r="AA31" s="40"/>
      <c r="AB31" s="41"/>
      <c r="AC31" s="41"/>
      <c r="AD31" s="41"/>
      <c r="AE31" s="41"/>
      <c r="AF31" s="73"/>
      <c r="AG31" s="320"/>
      <c r="AH31" s="308">
        <f>SUM(AG30,AG32)</f>
        <v>0</v>
      </c>
      <c r="AI31" s="307"/>
      <c r="AJ31" s="42"/>
      <c r="AK31" s="286"/>
      <c r="AL31" s="374"/>
      <c r="AM31" s="355"/>
      <c r="AN31" s="366">
        <f>IF(AM31=1,7-AM31,7-AM31)</f>
        <v>7</v>
      </c>
      <c r="AO31" s="4"/>
      <c r="AP31" s="4"/>
      <c r="AQ31" s="3"/>
      <c r="AR31" s="3"/>
      <c r="AV31">
        <f aca="true" t="shared" si="30" ref="AV31:BD31">COUNTIF(Par061101,AV30)</f>
        <v>0</v>
      </c>
      <c r="AW31">
        <f t="shared" si="30"/>
        <v>0</v>
      </c>
      <c r="AX31">
        <f t="shared" si="30"/>
        <v>0</v>
      </c>
      <c r="AY31">
        <f t="shared" si="30"/>
        <v>0</v>
      </c>
      <c r="AZ31">
        <f t="shared" si="30"/>
        <v>0</v>
      </c>
      <c r="BA31">
        <f t="shared" si="30"/>
        <v>0</v>
      </c>
      <c r="BB31">
        <f t="shared" si="30"/>
        <v>0</v>
      </c>
      <c r="BC31">
        <f t="shared" si="30"/>
        <v>0</v>
      </c>
      <c r="BD31">
        <f t="shared" si="30"/>
        <v>0</v>
      </c>
      <c r="BE31" s="270">
        <f aca="true" t="shared" si="31" ref="BE31:BM31">COUNTIF(Par061102,BE30)</f>
        <v>0</v>
      </c>
      <c r="BF31" s="270">
        <f t="shared" si="31"/>
        <v>0</v>
      </c>
      <c r="BG31" s="270">
        <f t="shared" si="31"/>
        <v>0</v>
      </c>
      <c r="BH31" s="270">
        <f t="shared" si="31"/>
        <v>0</v>
      </c>
      <c r="BI31" s="270">
        <f t="shared" si="31"/>
        <v>0</v>
      </c>
      <c r="BJ31" s="270">
        <f t="shared" si="31"/>
        <v>0</v>
      </c>
      <c r="BK31" s="270">
        <f t="shared" si="31"/>
        <v>0</v>
      </c>
      <c r="BL31" s="270">
        <f t="shared" si="31"/>
        <v>0</v>
      </c>
      <c r="BM31" s="270">
        <f t="shared" si="31"/>
        <v>0</v>
      </c>
      <c r="BN31" s="270">
        <f aca="true" t="shared" si="32" ref="BN31:BV31">COUNTIF(Par061103,BN30)</f>
        <v>0</v>
      </c>
      <c r="BO31" s="270">
        <f t="shared" si="32"/>
        <v>0</v>
      </c>
      <c r="BP31" s="270">
        <f t="shared" si="32"/>
        <v>0</v>
      </c>
      <c r="BQ31" s="270">
        <f t="shared" si="32"/>
        <v>0</v>
      </c>
      <c r="BR31" s="270">
        <f t="shared" si="32"/>
        <v>0</v>
      </c>
      <c r="BS31" s="270">
        <f t="shared" si="32"/>
        <v>0</v>
      </c>
      <c r="BT31" s="270">
        <f t="shared" si="32"/>
        <v>0</v>
      </c>
      <c r="BU31" s="270">
        <f t="shared" si="32"/>
        <v>0</v>
      </c>
      <c r="BV31" s="270">
        <f t="shared" si="32"/>
        <v>0</v>
      </c>
      <c r="BW31" s="268">
        <f>SUM(AV31:BV31)</f>
        <v>0</v>
      </c>
    </row>
    <row r="32" spans="1:75" s="2" customFormat="1" ht="11.25" customHeight="1">
      <c r="A32" s="333"/>
      <c r="B32" s="339">
        <v>12</v>
      </c>
      <c r="C32" s="337"/>
      <c r="D32" s="313"/>
      <c r="E32" s="314"/>
      <c r="F32" s="314"/>
      <c r="G32" s="314"/>
      <c r="H32" s="62"/>
      <c r="I32" s="32"/>
      <c r="J32" s="210">
        <v>4</v>
      </c>
      <c r="K32" s="32"/>
      <c r="L32" s="32"/>
      <c r="M32" s="32"/>
      <c r="N32" s="277">
        <v>4</v>
      </c>
      <c r="O32" s="311">
        <f>SUM(H33:N33)</f>
        <v>0</v>
      </c>
      <c r="P32" s="308"/>
      <c r="Q32" s="62"/>
      <c r="R32" s="32"/>
      <c r="S32" s="32"/>
      <c r="T32" s="227">
        <v>3</v>
      </c>
      <c r="U32" s="45"/>
      <c r="V32" s="217">
        <v>4</v>
      </c>
      <c r="W32" s="32"/>
      <c r="X32" s="311">
        <f>SUM(O32,Q33:W33)</f>
        <v>0</v>
      </c>
      <c r="Y32" s="308"/>
      <c r="Z32" s="46"/>
      <c r="AA32" s="215">
        <v>3</v>
      </c>
      <c r="AB32" s="45"/>
      <c r="AC32" s="45"/>
      <c r="AD32" s="45"/>
      <c r="AE32" s="45"/>
      <c r="AF32" s="215">
        <v>3</v>
      </c>
      <c r="AG32" s="311">
        <f>SUM(X32,Z33:AF33)</f>
        <v>0</v>
      </c>
      <c r="AH32" s="308"/>
      <c r="AI32" s="304">
        <f>+BW33</f>
        <v>0</v>
      </c>
      <c r="AJ32" s="48"/>
      <c r="AK32" s="287"/>
      <c r="AL32" s="374"/>
      <c r="AM32" s="355"/>
      <c r="AN32" s="366"/>
      <c r="AO32" s="4"/>
      <c r="AP32" s="4"/>
      <c r="AQ32" s="3"/>
      <c r="AR32" s="3"/>
      <c r="AV32" s="9">
        <v>0</v>
      </c>
      <c r="AW32" s="9">
        <v>1</v>
      </c>
      <c r="AX32" s="9">
        <v>2</v>
      </c>
      <c r="AY32" s="9">
        <v>3</v>
      </c>
      <c r="AZ32" s="9" t="s">
        <v>81</v>
      </c>
      <c r="BA32" s="9" t="s">
        <v>82</v>
      </c>
      <c r="BB32" s="9" t="s">
        <v>83</v>
      </c>
      <c r="BC32" s="9" t="s">
        <v>12</v>
      </c>
      <c r="BD32" s="9" t="s">
        <v>84</v>
      </c>
      <c r="BE32" s="269">
        <v>0</v>
      </c>
      <c r="BF32" s="9">
        <v>1</v>
      </c>
      <c r="BG32" s="9">
        <v>2</v>
      </c>
      <c r="BH32" s="9">
        <v>3</v>
      </c>
      <c r="BI32" s="9" t="s">
        <v>81</v>
      </c>
      <c r="BJ32" s="9" t="s">
        <v>82</v>
      </c>
      <c r="BK32" s="9" t="s">
        <v>83</v>
      </c>
      <c r="BL32" s="9" t="s">
        <v>12</v>
      </c>
      <c r="BM32" s="9" t="s">
        <v>84</v>
      </c>
      <c r="BN32" s="267">
        <v>0</v>
      </c>
      <c r="BO32" s="9">
        <v>1</v>
      </c>
      <c r="BP32" s="9">
        <v>2</v>
      </c>
      <c r="BQ32" s="9">
        <v>3</v>
      </c>
      <c r="BR32" s="9" t="s">
        <v>81</v>
      </c>
      <c r="BS32" s="9" t="s">
        <v>82</v>
      </c>
      <c r="BT32" s="9" t="s">
        <v>83</v>
      </c>
      <c r="BU32" s="9" t="s">
        <v>12</v>
      </c>
      <c r="BV32" s="9" t="s">
        <v>84</v>
      </c>
      <c r="BW32" s="267" t="s">
        <v>85</v>
      </c>
    </row>
    <row r="33" spans="1:75" s="2" customFormat="1" ht="24.75" customHeight="1" thickBot="1">
      <c r="A33" s="333"/>
      <c r="B33" s="340"/>
      <c r="C33" s="338"/>
      <c r="D33" s="316"/>
      <c r="E33" s="317"/>
      <c r="F33" s="317"/>
      <c r="G33" s="317"/>
      <c r="H33" s="63"/>
      <c r="I33" s="41"/>
      <c r="J33" s="71"/>
      <c r="K33" s="41"/>
      <c r="L33" s="41"/>
      <c r="M33" s="41"/>
      <c r="N33" s="278"/>
      <c r="O33" s="312"/>
      <c r="P33" s="51"/>
      <c r="Q33" s="67"/>
      <c r="R33" s="41"/>
      <c r="S33" s="50"/>
      <c r="T33" s="49"/>
      <c r="U33" s="50"/>
      <c r="V33" s="49"/>
      <c r="W33" s="41"/>
      <c r="X33" s="312"/>
      <c r="Y33" s="51"/>
      <c r="Z33" s="53"/>
      <c r="AA33" s="49"/>
      <c r="AB33" s="50"/>
      <c r="AC33" s="50"/>
      <c r="AD33" s="50"/>
      <c r="AE33" s="50"/>
      <c r="AF33" s="49"/>
      <c r="AG33" s="312"/>
      <c r="AH33" s="56"/>
      <c r="AI33" s="305"/>
      <c r="AJ33" s="52"/>
      <c r="AK33" s="288"/>
      <c r="AL33" s="375"/>
      <c r="AM33" s="57"/>
      <c r="AN33" s="57"/>
      <c r="AO33" s="4"/>
      <c r="AP33" s="4"/>
      <c r="AQ33" s="3"/>
      <c r="AR33" s="3"/>
      <c r="AV33">
        <f aca="true" t="shared" si="33" ref="AV33:BD33">COUNTIF(Par061201,AV32)</f>
        <v>0</v>
      </c>
      <c r="AW33">
        <f t="shared" si="33"/>
        <v>0</v>
      </c>
      <c r="AX33">
        <f t="shared" si="33"/>
        <v>0</v>
      </c>
      <c r="AY33">
        <f t="shared" si="33"/>
        <v>0</v>
      </c>
      <c r="AZ33">
        <f t="shared" si="33"/>
        <v>0</v>
      </c>
      <c r="BA33">
        <f t="shared" si="33"/>
        <v>0</v>
      </c>
      <c r="BB33">
        <f t="shared" si="33"/>
        <v>0</v>
      </c>
      <c r="BC33">
        <f t="shared" si="33"/>
        <v>0</v>
      </c>
      <c r="BD33">
        <f t="shared" si="33"/>
        <v>0</v>
      </c>
      <c r="BE33" s="270">
        <f aca="true" t="shared" si="34" ref="BE33:BM33">COUNTIF(Par061202,BE32)</f>
        <v>0</v>
      </c>
      <c r="BF33" s="270">
        <f t="shared" si="34"/>
        <v>0</v>
      </c>
      <c r="BG33" s="270">
        <f t="shared" si="34"/>
        <v>0</v>
      </c>
      <c r="BH33" s="270">
        <f t="shared" si="34"/>
        <v>0</v>
      </c>
      <c r="BI33" s="270">
        <f t="shared" si="34"/>
        <v>0</v>
      </c>
      <c r="BJ33" s="270">
        <f t="shared" si="34"/>
        <v>0</v>
      </c>
      <c r="BK33" s="270">
        <f t="shared" si="34"/>
        <v>0</v>
      </c>
      <c r="BL33" s="270">
        <f t="shared" si="34"/>
        <v>0</v>
      </c>
      <c r="BM33" s="270">
        <f t="shared" si="34"/>
        <v>0</v>
      </c>
      <c r="BN33" s="270">
        <f aca="true" t="shared" si="35" ref="BN33:BV33">COUNTIF(Par061203,BN32)</f>
        <v>0</v>
      </c>
      <c r="BO33" s="270">
        <f t="shared" si="35"/>
        <v>0</v>
      </c>
      <c r="BP33" s="270">
        <f t="shared" si="35"/>
        <v>0</v>
      </c>
      <c r="BQ33" s="270">
        <f t="shared" si="35"/>
        <v>0</v>
      </c>
      <c r="BR33" s="270">
        <f t="shared" si="35"/>
        <v>0</v>
      </c>
      <c r="BS33" s="270">
        <f t="shared" si="35"/>
        <v>0</v>
      </c>
      <c r="BT33" s="270">
        <f t="shared" si="35"/>
        <v>0</v>
      </c>
      <c r="BU33" s="270">
        <f t="shared" si="35"/>
        <v>0</v>
      </c>
      <c r="BV33" s="270">
        <f t="shared" si="35"/>
        <v>0</v>
      </c>
      <c r="BW33" s="268">
        <f>SUM(AV33:BV33)</f>
        <v>0</v>
      </c>
    </row>
    <row r="34" spans="1:75" s="2" customFormat="1" ht="11.25" customHeight="1">
      <c r="A34" s="332">
        <v>7</v>
      </c>
      <c r="B34" s="335">
        <v>13</v>
      </c>
      <c r="C34" s="344"/>
      <c r="D34" s="346"/>
      <c r="E34" s="347"/>
      <c r="F34" s="347"/>
      <c r="G34" s="347"/>
      <c r="H34" s="58"/>
      <c r="I34" s="35"/>
      <c r="J34" s="35"/>
      <c r="K34" s="214">
        <v>1</v>
      </c>
      <c r="L34" s="35"/>
      <c r="M34" s="35"/>
      <c r="N34" s="279">
        <v>1</v>
      </c>
      <c r="O34" s="319">
        <f>SUM(H35:N35)</f>
        <v>0</v>
      </c>
      <c r="P34" s="33"/>
      <c r="Q34" s="35"/>
      <c r="R34" s="35"/>
      <c r="S34" s="220">
        <v>2</v>
      </c>
      <c r="T34" s="35"/>
      <c r="U34" s="35"/>
      <c r="V34" s="35"/>
      <c r="W34" s="230">
        <v>1</v>
      </c>
      <c r="X34" s="319">
        <f>SUM(O34,Q35:W35)</f>
        <v>0</v>
      </c>
      <c r="Y34" s="33"/>
      <c r="Z34" s="58"/>
      <c r="AA34" s="32"/>
      <c r="AB34" s="220">
        <v>2</v>
      </c>
      <c r="AC34" s="35"/>
      <c r="AD34" s="220">
        <v>2</v>
      </c>
      <c r="AE34" s="35"/>
      <c r="AF34" s="32"/>
      <c r="AG34" s="319">
        <f>SUM(X34,Z35:AF35)</f>
        <v>0</v>
      </c>
      <c r="AH34" s="59"/>
      <c r="AI34" s="306">
        <f>+BW35</f>
        <v>0</v>
      </c>
      <c r="AJ34" s="60"/>
      <c r="AK34" s="289"/>
      <c r="AL34" s="376"/>
      <c r="AM34" s="61"/>
      <c r="AN34" s="245"/>
      <c r="AO34" s="4"/>
      <c r="AP34" s="4"/>
      <c r="AQ34" s="3"/>
      <c r="AR34" s="3"/>
      <c r="AV34" s="9">
        <v>0</v>
      </c>
      <c r="AW34" s="9">
        <v>1</v>
      </c>
      <c r="AX34" s="9">
        <v>2</v>
      </c>
      <c r="AY34" s="9">
        <v>3</v>
      </c>
      <c r="AZ34" s="9" t="s">
        <v>81</v>
      </c>
      <c r="BA34" s="9" t="s">
        <v>82</v>
      </c>
      <c r="BB34" s="9" t="s">
        <v>83</v>
      </c>
      <c r="BC34" s="9" t="s">
        <v>12</v>
      </c>
      <c r="BD34" s="9" t="s">
        <v>84</v>
      </c>
      <c r="BE34" s="269">
        <v>0</v>
      </c>
      <c r="BF34" s="9">
        <v>1</v>
      </c>
      <c r="BG34" s="9">
        <v>2</v>
      </c>
      <c r="BH34" s="9">
        <v>3</v>
      </c>
      <c r="BI34" s="9" t="s">
        <v>81</v>
      </c>
      <c r="BJ34" s="9" t="s">
        <v>82</v>
      </c>
      <c r="BK34" s="9" t="s">
        <v>83</v>
      </c>
      <c r="BL34" s="9" t="s">
        <v>12</v>
      </c>
      <c r="BM34" s="9" t="s">
        <v>84</v>
      </c>
      <c r="BN34" s="267">
        <v>0</v>
      </c>
      <c r="BO34" s="9">
        <v>1</v>
      </c>
      <c r="BP34" s="9">
        <v>2</v>
      </c>
      <c r="BQ34" s="9">
        <v>3</v>
      </c>
      <c r="BR34" s="9" t="s">
        <v>81</v>
      </c>
      <c r="BS34" s="9" t="s">
        <v>82</v>
      </c>
      <c r="BT34" s="9" t="s">
        <v>83</v>
      </c>
      <c r="BU34" s="9" t="s">
        <v>12</v>
      </c>
      <c r="BV34" s="9" t="s">
        <v>84</v>
      </c>
      <c r="BW34" s="267" t="s">
        <v>85</v>
      </c>
    </row>
    <row r="35" spans="1:75" s="2" customFormat="1" ht="24.75" customHeight="1" thickBot="1">
      <c r="A35" s="333"/>
      <c r="B35" s="336"/>
      <c r="C35" s="345"/>
      <c r="D35" s="327"/>
      <c r="E35" s="328"/>
      <c r="F35" s="328"/>
      <c r="G35" s="328"/>
      <c r="H35" s="63"/>
      <c r="I35" s="41"/>
      <c r="J35" s="41"/>
      <c r="K35" s="70"/>
      <c r="L35" s="41"/>
      <c r="M35" s="41"/>
      <c r="N35" s="276"/>
      <c r="O35" s="320"/>
      <c r="P35" s="308">
        <f>SUM(O34,O36)</f>
        <v>0</v>
      </c>
      <c r="Q35" s="41"/>
      <c r="R35" s="41"/>
      <c r="S35" s="40"/>
      <c r="T35" s="41"/>
      <c r="U35" s="41"/>
      <c r="V35" s="41"/>
      <c r="W35" s="72"/>
      <c r="X35" s="320"/>
      <c r="Y35" s="308">
        <f>SUM(X34,X36)</f>
        <v>0</v>
      </c>
      <c r="Z35" s="63"/>
      <c r="AA35" s="41"/>
      <c r="AB35" s="40"/>
      <c r="AC35" s="41"/>
      <c r="AD35" s="40"/>
      <c r="AE35" s="41"/>
      <c r="AF35" s="41"/>
      <c r="AG35" s="320"/>
      <c r="AH35" s="308">
        <f>SUM(AG34,AG36)</f>
        <v>0</v>
      </c>
      <c r="AI35" s="307"/>
      <c r="AJ35" s="42"/>
      <c r="AK35" s="286"/>
      <c r="AL35" s="374"/>
      <c r="AM35" s="355"/>
      <c r="AN35" s="366">
        <f>IF(AM35=1,7-AM35,7-AM35)</f>
        <v>7</v>
      </c>
      <c r="AO35" s="3"/>
      <c r="AP35" s="3"/>
      <c r="AQ35" s="3"/>
      <c r="AR35" s="3"/>
      <c r="AV35">
        <f aca="true" t="shared" si="36" ref="AV35:BD35">COUNTIF(Par071301,AV34)</f>
        <v>0</v>
      </c>
      <c r="AW35">
        <f t="shared" si="36"/>
        <v>0</v>
      </c>
      <c r="AX35">
        <f t="shared" si="36"/>
        <v>0</v>
      </c>
      <c r="AY35">
        <f t="shared" si="36"/>
        <v>0</v>
      </c>
      <c r="AZ35">
        <f t="shared" si="36"/>
        <v>0</v>
      </c>
      <c r="BA35">
        <f t="shared" si="36"/>
        <v>0</v>
      </c>
      <c r="BB35">
        <f t="shared" si="36"/>
        <v>0</v>
      </c>
      <c r="BC35">
        <f t="shared" si="36"/>
        <v>0</v>
      </c>
      <c r="BD35">
        <f t="shared" si="36"/>
        <v>0</v>
      </c>
      <c r="BE35" s="270">
        <f aca="true" t="shared" si="37" ref="BE35:BM35">COUNTIF(Par071302,BE34)</f>
        <v>0</v>
      </c>
      <c r="BF35" s="270">
        <f t="shared" si="37"/>
        <v>0</v>
      </c>
      <c r="BG35" s="270">
        <f t="shared" si="37"/>
        <v>0</v>
      </c>
      <c r="BH35" s="270">
        <f t="shared" si="37"/>
        <v>0</v>
      </c>
      <c r="BI35" s="270">
        <f t="shared" si="37"/>
        <v>0</v>
      </c>
      <c r="BJ35" s="270">
        <f t="shared" si="37"/>
        <v>0</v>
      </c>
      <c r="BK35" s="270">
        <f t="shared" si="37"/>
        <v>0</v>
      </c>
      <c r="BL35" s="270">
        <f t="shared" si="37"/>
        <v>0</v>
      </c>
      <c r="BM35" s="270">
        <f t="shared" si="37"/>
        <v>0</v>
      </c>
      <c r="BN35" s="270">
        <f aca="true" t="shared" si="38" ref="BN35:BV35">COUNTIF(Par071303,BN34)</f>
        <v>0</v>
      </c>
      <c r="BO35" s="270">
        <f t="shared" si="38"/>
        <v>0</v>
      </c>
      <c r="BP35" s="270">
        <f t="shared" si="38"/>
        <v>0</v>
      </c>
      <c r="BQ35" s="270">
        <f t="shared" si="38"/>
        <v>0</v>
      </c>
      <c r="BR35" s="270">
        <f t="shared" si="38"/>
        <v>0</v>
      </c>
      <c r="BS35" s="270">
        <f t="shared" si="38"/>
        <v>0</v>
      </c>
      <c r="BT35" s="270">
        <f t="shared" si="38"/>
        <v>0</v>
      </c>
      <c r="BU35" s="270">
        <f t="shared" si="38"/>
        <v>0</v>
      </c>
      <c r="BV35" s="270">
        <f t="shared" si="38"/>
        <v>0</v>
      </c>
      <c r="BW35" s="268">
        <f>SUM(AV35:BV35)</f>
        <v>0</v>
      </c>
    </row>
    <row r="36" spans="1:75" s="2" customFormat="1" ht="11.25" customHeight="1">
      <c r="A36" s="333"/>
      <c r="B36" s="339">
        <v>14</v>
      </c>
      <c r="C36" s="337"/>
      <c r="D36" s="313"/>
      <c r="E36" s="314"/>
      <c r="F36" s="314"/>
      <c r="G36" s="314"/>
      <c r="H36" s="62"/>
      <c r="I36" s="32"/>
      <c r="J36" s="32"/>
      <c r="K36" s="215">
        <v>3</v>
      </c>
      <c r="L36" s="32"/>
      <c r="M36" s="32"/>
      <c r="N36" s="280">
        <v>3</v>
      </c>
      <c r="O36" s="319">
        <f>SUM(H37:N37)</f>
        <v>0</v>
      </c>
      <c r="P36" s="308"/>
      <c r="Q36" s="62"/>
      <c r="R36" s="32"/>
      <c r="S36" s="217">
        <v>4</v>
      </c>
      <c r="T36" s="45"/>
      <c r="U36" s="45"/>
      <c r="V36" s="45"/>
      <c r="W36" s="231">
        <v>3</v>
      </c>
      <c r="X36" s="319">
        <f>SUM(O36,Q37:W37)</f>
        <v>0</v>
      </c>
      <c r="Y36" s="308"/>
      <c r="Z36" s="46"/>
      <c r="AA36" s="45"/>
      <c r="AB36" s="210">
        <v>4</v>
      </c>
      <c r="AC36" s="45"/>
      <c r="AD36" s="217">
        <v>4</v>
      </c>
      <c r="AE36" s="45"/>
      <c r="AF36" s="47"/>
      <c r="AG36" s="319">
        <f>SUM(X36,Z37:AF37)</f>
        <v>0</v>
      </c>
      <c r="AH36" s="308"/>
      <c r="AI36" s="306">
        <f>+BW37</f>
        <v>0</v>
      </c>
      <c r="AJ36" s="48"/>
      <c r="AK36" s="287"/>
      <c r="AL36" s="374"/>
      <c r="AM36" s="355"/>
      <c r="AN36" s="366"/>
      <c r="AO36" s="3"/>
      <c r="AP36" s="3"/>
      <c r="AQ36" s="3"/>
      <c r="AR36" s="3"/>
      <c r="AV36" s="9">
        <v>0</v>
      </c>
      <c r="AW36" s="9">
        <v>1</v>
      </c>
      <c r="AX36" s="9">
        <v>2</v>
      </c>
      <c r="AY36" s="9">
        <v>3</v>
      </c>
      <c r="AZ36" s="9" t="s">
        <v>81</v>
      </c>
      <c r="BA36" s="9" t="s">
        <v>82</v>
      </c>
      <c r="BB36" s="9" t="s">
        <v>83</v>
      </c>
      <c r="BC36" s="9" t="s">
        <v>12</v>
      </c>
      <c r="BD36" s="9" t="s">
        <v>84</v>
      </c>
      <c r="BE36" s="269">
        <v>0</v>
      </c>
      <c r="BF36" s="9">
        <v>1</v>
      </c>
      <c r="BG36" s="9">
        <v>2</v>
      </c>
      <c r="BH36" s="9">
        <v>3</v>
      </c>
      <c r="BI36" s="9" t="s">
        <v>81</v>
      </c>
      <c r="BJ36" s="9" t="s">
        <v>82</v>
      </c>
      <c r="BK36" s="9" t="s">
        <v>83</v>
      </c>
      <c r="BL36" s="9" t="s">
        <v>12</v>
      </c>
      <c r="BM36" s="9" t="s">
        <v>84</v>
      </c>
      <c r="BN36" s="267">
        <v>0</v>
      </c>
      <c r="BO36" s="9">
        <v>1</v>
      </c>
      <c r="BP36" s="9">
        <v>2</v>
      </c>
      <c r="BQ36" s="9">
        <v>3</v>
      </c>
      <c r="BR36" s="9" t="s">
        <v>81</v>
      </c>
      <c r="BS36" s="9" t="s">
        <v>82</v>
      </c>
      <c r="BT36" s="9" t="s">
        <v>83</v>
      </c>
      <c r="BU36" s="9" t="s">
        <v>12</v>
      </c>
      <c r="BV36" s="9" t="s">
        <v>84</v>
      </c>
      <c r="BW36" s="267" t="s">
        <v>85</v>
      </c>
    </row>
    <row r="37" spans="1:75" s="2" customFormat="1" ht="24.75" customHeight="1" thickBot="1">
      <c r="A37" s="334"/>
      <c r="B37" s="340"/>
      <c r="C37" s="338"/>
      <c r="D37" s="316"/>
      <c r="E37" s="317"/>
      <c r="F37" s="317"/>
      <c r="G37" s="317"/>
      <c r="H37" s="67"/>
      <c r="I37" s="50"/>
      <c r="J37" s="50"/>
      <c r="K37" s="71"/>
      <c r="L37" s="50"/>
      <c r="M37" s="50"/>
      <c r="N37" s="278"/>
      <c r="O37" s="320"/>
      <c r="P37" s="51"/>
      <c r="Q37" s="67"/>
      <c r="R37" s="41"/>
      <c r="S37" s="49"/>
      <c r="T37" s="50"/>
      <c r="U37" s="50"/>
      <c r="V37" s="50"/>
      <c r="W37" s="74"/>
      <c r="X37" s="320"/>
      <c r="Y37" s="51"/>
      <c r="Z37" s="53"/>
      <c r="AA37" s="50"/>
      <c r="AB37" s="49"/>
      <c r="AC37" s="50"/>
      <c r="AD37" s="49"/>
      <c r="AE37" s="50"/>
      <c r="AF37" s="55"/>
      <c r="AG37" s="320"/>
      <c r="AH37" s="56"/>
      <c r="AI37" s="307"/>
      <c r="AJ37" s="52"/>
      <c r="AK37" s="288"/>
      <c r="AL37" s="375"/>
      <c r="AM37" s="57"/>
      <c r="AN37" s="57"/>
      <c r="AO37" s="4"/>
      <c r="AP37" s="7"/>
      <c r="AQ37" s="3"/>
      <c r="AR37" s="3"/>
      <c r="AV37">
        <f aca="true" t="shared" si="39" ref="AV37:BD37">COUNTIF(Par071401,AV36)</f>
        <v>0</v>
      </c>
      <c r="AW37">
        <f t="shared" si="39"/>
        <v>0</v>
      </c>
      <c r="AX37">
        <f t="shared" si="39"/>
        <v>0</v>
      </c>
      <c r="AY37">
        <f t="shared" si="39"/>
        <v>0</v>
      </c>
      <c r="AZ37">
        <f t="shared" si="39"/>
        <v>0</v>
      </c>
      <c r="BA37">
        <f t="shared" si="39"/>
        <v>0</v>
      </c>
      <c r="BB37">
        <f t="shared" si="39"/>
        <v>0</v>
      </c>
      <c r="BC37">
        <f t="shared" si="39"/>
        <v>0</v>
      </c>
      <c r="BD37">
        <f t="shared" si="39"/>
        <v>0</v>
      </c>
      <c r="BE37" s="270">
        <f aca="true" t="shared" si="40" ref="BE37:BM37">COUNTIF(Par071402,BE36)</f>
        <v>0</v>
      </c>
      <c r="BF37" s="270">
        <f t="shared" si="40"/>
        <v>0</v>
      </c>
      <c r="BG37" s="270">
        <f t="shared" si="40"/>
        <v>0</v>
      </c>
      <c r="BH37" s="270">
        <f t="shared" si="40"/>
        <v>0</v>
      </c>
      <c r="BI37" s="270">
        <f t="shared" si="40"/>
        <v>0</v>
      </c>
      <c r="BJ37" s="270">
        <f t="shared" si="40"/>
        <v>0</v>
      </c>
      <c r="BK37" s="270">
        <f t="shared" si="40"/>
        <v>0</v>
      </c>
      <c r="BL37" s="270">
        <f t="shared" si="40"/>
        <v>0</v>
      </c>
      <c r="BM37" s="270">
        <f t="shared" si="40"/>
        <v>0</v>
      </c>
      <c r="BN37" s="270">
        <f aca="true" t="shared" si="41" ref="BN37:BV37">COUNTIF(Par071403,BN36)</f>
        <v>0</v>
      </c>
      <c r="BO37" s="270">
        <f t="shared" si="41"/>
        <v>0</v>
      </c>
      <c r="BP37" s="270">
        <f t="shared" si="41"/>
        <v>0</v>
      </c>
      <c r="BQ37" s="270">
        <f t="shared" si="41"/>
        <v>0</v>
      </c>
      <c r="BR37" s="270">
        <f t="shared" si="41"/>
        <v>0</v>
      </c>
      <c r="BS37" s="270">
        <f t="shared" si="41"/>
        <v>0</v>
      </c>
      <c r="BT37" s="270">
        <f t="shared" si="41"/>
        <v>0</v>
      </c>
      <c r="BU37" s="270">
        <f t="shared" si="41"/>
        <v>0</v>
      </c>
      <c r="BV37" s="270">
        <f t="shared" si="41"/>
        <v>0</v>
      </c>
      <c r="BW37" s="268">
        <f>SUM(AV37:BV37)</f>
        <v>0</v>
      </c>
    </row>
    <row r="38" spans="1:45" ht="30" customHeight="1">
      <c r="A38" s="13"/>
      <c r="B38" s="13"/>
      <c r="C38" s="13"/>
      <c r="D38" s="14"/>
      <c r="E38" s="14"/>
      <c r="F38" s="14"/>
      <c r="G38" s="352" t="s">
        <v>7</v>
      </c>
      <c r="H38" s="78"/>
      <c r="I38" s="79"/>
      <c r="J38" s="79"/>
      <c r="K38" s="79"/>
      <c r="L38" s="79"/>
      <c r="M38" s="79"/>
      <c r="N38" s="79"/>
      <c r="O38" s="80"/>
      <c r="P38" s="81"/>
      <c r="Q38" s="82"/>
      <c r="R38" s="83"/>
      <c r="S38" s="79"/>
      <c r="T38" s="79"/>
      <c r="U38" s="79"/>
      <c r="V38" s="79"/>
      <c r="W38" s="84"/>
      <c r="X38" s="80"/>
      <c r="Y38" s="81"/>
      <c r="Z38" s="83"/>
      <c r="AA38" s="79"/>
      <c r="AB38" s="79"/>
      <c r="AC38" s="84"/>
      <c r="AD38" s="79"/>
      <c r="AE38" s="79"/>
      <c r="AF38" s="79"/>
      <c r="AG38" s="377"/>
      <c r="AH38" s="378"/>
      <c r="AI38" s="379"/>
      <c r="AJ38" s="78"/>
      <c r="AK38" s="283"/>
      <c r="AL38" s="378"/>
      <c r="AM38" s="378"/>
      <c r="AN38" s="379"/>
      <c r="AS38" s="2"/>
    </row>
    <row r="39" spans="1:40" ht="30" customHeight="1" thickBot="1">
      <c r="A39" s="13"/>
      <c r="B39" s="13"/>
      <c r="C39" s="13"/>
      <c r="D39" s="14"/>
      <c r="E39" s="14"/>
      <c r="F39" s="20"/>
      <c r="G39" s="353"/>
      <c r="H39" s="85"/>
      <c r="I39" s="86"/>
      <c r="J39" s="86"/>
      <c r="K39" s="86"/>
      <c r="L39" s="86"/>
      <c r="M39" s="86"/>
      <c r="N39" s="86"/>
      <c r="O39" s="87"/>
      <c r="P39" s="88"/>
      <c r="Q39" s="89"/>
      <c r="R39" s="90"/>
      <c r="S39" s="86"/>
      <c r="T39" s="86"/>
      <c r="U39" s="86"/>
      <c r="V39" s="86"/>
      <c r="W39" s="91"/>
      <c r="X39" s="87"/>
      <c r="Y39" s="88"/>
      <c r="Z39" s="90"/>
      <c r="AA39" s="86"/>
      <c r="AB39" s="86"/>
      <c r="AC39" s="91"/>
      <c r="AD39" s="86"/>
      <c r="AE39" s="86"/>
      <c r="AF39" s="86"/>
      <c r="AG39" s="380"/>
      <c r="AH39" s="381"/>
      <c r="AI39" s="382"/>
      <c r="AJ39" s="85"/>
      <c r="AK39" s="284"/>
      <c r="AL39" s="381"/>
      <c r="AM39" s="381"/>
      <c r="AN39" s="382"/>
    </row>
    <row r="40" spans="1:40" ht="21.75" customHeight="1">
      <c r="A40" s="13"/>
      <c r="B40" s="13"/>
      <c r="C40" s="13"/>
      <c r="D40" s="14"/>
      <c r="E40" s="14"/>
      <c r="F40" s="20"/>
      <c r="G40" s="20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92"/>
      <c r="AH40" s="92"/>
      <c r="AI40" s="92"/>
      <c r="AJ40" s="14"/>
      <c r="AK40" s="14"/>
      <c r="AL40" s="14"/>
      <c r="AM40" s="13"/>
      <c r="AN40" s="13"/>
    </row>
    <row r="41" spans="1:40" ht="30" customHeight="1">
      <c r="A41" s="13"/>
      <c r="B41" s="349" t="s">
        <v>19</v>
      </c>
      <c r="C41" s="349"/>
      <c r="D41" s="349"/>
      <c r="E41" s="557"/>
      <c r="F41" s="558"/>
      <c r="G41" s="558"/>
      <c r="H41" s="558"/>
      <c r="I41" s="558"/>
      <c r="J41" s="364" t="s">
        <v>9</v>
      </c>
      <c r="K41" s="351"/>
      <c r="L41" s="559"/>
      <c r="M41" s="559"/>
      <c r="N41" s="559"/>
      <c r="O41" s="559"/>
      <c r="P41" s="13"/>
      <c r="Q41" s="13"/>
      <c r="R41" s="13"/>
      <c r="S41" s="13"/>
      <c r="T41" s="13"/>
      <c r="U41" s="13"/>
      <c r="V41" s="13"/>
      <c r="W41" s="349" t="s">
        <v>10</v>
      </c>
      <c r="X41" s="354"/>
      <c r="Y41" s="354"/>
      <c r="Z41" s="557"/>
      <c r="AA41" s="558"/>
      <c r="AB41" s="558"/>
      <c r="AC41" s="558"/>
      <c r="AD41" s="558"/>
      <c r="AE41" s="558"/>
      <c r="AF41" s="558"/>
      <c r="AG41" s="365" t="s">
        <v>9</v>
      </c>
      <c r="AH41" s="343"/>
      <c r="AI41" s="557"/>
      <c r="AJ41" s="557"/>
      <c r="AK41" s="557"/>
      <c r="AL41" s="282"/>
      <c r="AN41" s="244"/>
    </row>
    <row r="42" spans="1:46" ht="16.5" customHeight="1">
      <c r="A42" s="13"/>
      <c r="B42" s="13"/>
      <c r="C42" s="13"/>
      <c r="D42" s="13"/>
      <c r="E42" s="350"/>
      <c r="F42" s="350"/>
      <c r="G42" s="350"/>
      <c r="H42" s="13"/>
      <c r="I42" s="13"/>
      <c r="J42" s="351"/>
      <c r="K42" s="351"/>
      <c r="L42" s="350"/>
      <c r="M42" s="14"/>
      <c r="N42" s="13"/>
      <c r="O42" s="13"/>
      <c r="P42" s="13"/>
      <c r="Q42" s="13"/>
      <c r="R42" s="13"/>
      <c r="S42" s="14"/>
      <c r="T42" s="14"/>
      <c r="U42" s="14"/>
      <c r="V42" s="14"/>
      <c r="W42" s="14"/>
      <c r="X42" s="14"/>
      <c r="Y42" s="14"/>
      <c r="Z42" s="13"/>
      <c r="AA42" s="13"/>
      <c r="AB42" s="14"/>
      <c r="AC42" s="14"/>
      <c r="AD42" s="14"/>
      <c r="AE42" s="14"/>
      <c r="AF42" s="14"/>
      <c r="AG42" s="14"/>
      <c r="AH42" s="14"/>
      <c r="AI42" s="14"/>
      <c r="AJ42" s="13"/>
      <c r="AK42" s="13"/>
      <c r="AL42" s="13"/>
      <c r="AM42" s="14"/>
      <c r="AN42" s="14"/>
      <c r="AO42" s="3"/>
      <c r="AQ42" s="1"/>
      <c r="AR42" s="348"/>
      <c r="AS42" s="348"/>
      <c r="AT42" s="348"/>
    </row>
    <row r="43" spans="1:40" ht="14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93"/>
      <c r="AH43" s="93"/>
      <c r="AI43" s="93"/>
      <c r="AJ43" s="13"/>
      <c r="AK43" s="13"/>
      <c r="AL43" s="13"/>
      <c r="AM43" s="13"/>
      <c r="AN43" s="13"/>
    </row>
  </sheetData>
  <sheetProtection password="CA2D" sheet="1"/>
  <mergeCells count="190">
    <mergeCell ref="E41:I41"/>
    <mergeCell ref="AG38:AI39"/>
    <mergeCell ref="AL38:AN39"/>
    <mergeCell ref="AL34:AL35"/>
    <mergeCell ref="AL36:AL37"/>
    <mergeCell ref="AL22:AL23"/>
    <mergeCell ref="AL24:AL25"/>
    <mergeCell ref="AL26:AL27"/>
    <mergeCell ref="AL28:AL29"/>
    <mergeCell ref="AL30:AL31"/>
    <mergeCell ref="AL32:AL33"/>
    <mergeCell ref="AL10:AL11"/>
    <mergeCell ref="AL12:AL13"/>
    <mergeCell ref="AL14:AL15"/>
    <mergeCell ref="AL16:AL17"/>
    <mergeCell ref="AL18:AL19"/>
    <mergeCell ref="AL20:AL21"/>
    <mergeCell ref="AN35:AN36"/>
    <mergeCell ref="AL3:AN3"/>
    <mergeCell ref="AL4:AN4"/>
    <mergeCell ref="AL6:AN6"/>
    <mergeCell ref="AL5:AN5"/>
    <mergeCell ref="AN11:AN12"/>
    <mergeCell ref="AN15:AN16"/>
    <mergeCell ref="AN19:AN20"/>
    <mergeCell ref="AN23:AN24"/>
    <mergeCell ref="AN27:AN28"/>
    <mergeCell ref="AN31:AN32"/>
    <mergeCell ref="AA7:AK7"/>
    <mergeCell ref="AM31:AM32"/>
    <mergeCell ref="AG30:AG31"/>
    <mergeCell ref="AG24:AG25"/>
    <mergeCell ref="AM23:AM24"/>
    <mergeCell ref="AM11:AM12"/>
    <mergeCell ref="AM15:AM16"/>
    <mergeCell ref="AH31:AH32"/>
    <mergeCell ref="AI22:AI23"/>
    <mergeCell ref="J41:K41"/>
    <mergeCell ref="O36:O37"/>
    <mergeCell ref="Y31:Y32"/>
    <mergeCell ref="X30:X31"/>
    <mergeCell ref="L41:O41"/>
    <mergeCell ref="AG41:AH41"/>
    <mergeCell ref="X36:X37"/>
    <mergeCell ref="O32:O33"/>
    <mergeCell ref="AG32:AG33"/>
    <mergeCell ref="X32:X33"/>
    <mergeCell ref="T3:U4"/>
    <mergeCell ref="I3:K4"/>
    <mergeCell ref="V7:Y7"/>
    <mergeCell ref="V3:Y4"/>
    <mergeCell ref="AA3:AD4"/>
    <mergeCell ref="L3:R4"/>
    <mergeCell ref="H6:L7"/>
    <mergeCell ref="AE3:AI4"/>
    <mergeCell ref="M7:N7"/>
    <mergeCell ref="T7:U7"/>
    <mergeCell ref="O7:R7"/>
    <mergeCell ref="O34:O35"/>
    <mergeCell ref="O30:O31"/>
    <mergeCell ref="P27:P28"/>
    <mergeCell ref="Y35:Y36"/>
    <mergeCell ref="P31:P32"/>
    <mergeCell ref="AG34:AG35"/>
    <mergeCell ref="O26:O27"/>
    <mergeCell ref="X9:Y9"/>
    <mergeCell ref="X10:X11"/>
    <mergeCell ref="X14:X15"/>
    <mergeCell ref="X26:X27"/>
    <mergeCell ref="O12:O13"/>
    <mergeCell ref="O10:O11"/>
    <mergeCell ref="Y23:Y24"/>
    <mergeCell ref="P23:P24"/>
    <mergeCell ref="C24:C25"/>
    <mergeCell ref="AM35:AM36"/>
    <mergeCell ref="C34:C35"/>
    <mergeCell ref="C36:C37"/>
    <mergeCell ref="D34:G35"/>
    <mergeCell ref="D36:G37"/>
    <mergeCell ref="AG36:AG37"/>
    <mergeCell ref="X34:X35"/>
    <mergeCell ref="AH35:AH36"/>
    <mergeCell ref="O28:O29"/>
    <mergeCell ref="D18:G19"/>
    <mergeCell ref="O20:O21"/>
    <mergeCell ref="X20:X21"/>
    <mergeCell ref="Y19:Y20"/>
    <mergeCell ref="O24:O25"/>
    <mergeCell ref="O18:O19"/>
    <mergeCell ref="O22:O23"/>
    <mergeCell ref="X28:X29"/>
    <mergeCell ref="X22:X23"/>
    <mergeCell ref="X24:X25"/>
    <mergeCell ref="Y27:Y28"/>
    <mergeCell ref="AG28:AG29"/>
    <mergeCell ref="AM19:AM20"/>
    <mergeCell ref="AH27:AH28"/>
    <mergeCell ref="AM27:AM28"/>
    <mergeCell ref="AI18:AI19"/>
    <mergeCell ref="AI20:AI21"/>
    <mergeCell ref="AI24:AI25"/>
    <mergeCell ref="AG22:AG23"/>
    <mergeCell ref="AG18:AG19"/>
    <mergeCell ref="C16:C17"/>
    <mergeCell ref="B18:B19"/>
    <mergeCell ref="P19:P20"/>
    <mergeCell ref="D16:G17"/>
    <mergeCell ref="AG20:AG21"/>
    <mergeCell ref="AH23:AH24"/>
    <mergeCell ref="B20:B21"/>
    <mergeCell ref="D30:G31"/>
    <mergeCell ref="O16:O17"/>
    <mergeCell ref="AI26:AI27"/>
    <mergeCell ref="AI28:AI29"/>
    <mergeCell ref="AI30:AI31"/>
    <mergeCell ref="X18:X19"/>
    <mergeCell ref="AH19:AH20"/>
    <mergeCell ref="AG26:AG27"/>
    <mergeCell ref="X16:X17"/>
    <mergeCell ref="AI16:AI17"/>
    <mergeCell ref="AR42:AT42"/>
    <mergeCell ref="B41:D41"/>
    <mergeCell ref="E42:G42"/>
    <mergeCell ref="J42:L42"/>
    <mergeCell ref="P35:P36"/>
    <mergeCell ref="Z41:AF41"/>
    <mergeCell ref="AI36:AI37"/>
    <mergeCell ref="G38:G39"/>
    <mergeCell ref="AI41:AK41"/>
    <mergeCell ref="W41:Y41"/>
    <mergeCell ref="D28:G29"/>
    <mergeCell ref="A30:A33"/>
    <mergeCell ref="A34:A37"/>
    <mergeCell ref="B30:B31"/>
    <mergeCell ref="B34:B35"/>
    <mergeCell ref="B36:B37"/>
    <mergeCell ref="C30:C31"/>
    <mergeCell ref="B32:B33"/>
    <mergeCell ref="C32:C33"/>
    <mergeCell ref="D32:G33"/>
    <mergeCell ref="A26:A29"/>
    <mergeCell ref="B28:B29"/>
    <mergeCell ref="D22:G23"/>
    <mergeCell ref="C22:C23"/>
    <mergeCell ref="D24:G25"/>
    <mergeCell ref="C26:C27"/>
    <mergeCell ref="D26:G27"/>
    <mergeCell ref="B26:B27"/>
    <mergeCell ref="B24:B25"/>
    <mergeCell ref="C28:C29"/>
    <mergeCell ref="A18:A21"/>
    <mergeCell ref="A14:A17"/>
    <mergeCell ref="B14:B15"/>
    <mergeCell ref="C14:C15"/>
    <mergeCell ref="D20:G21"/>
    <mergeCell ref="A22:A25"/>
    <mergeCell ref="C20:C21"/>
    <mergeCell ref="B22:B23"/>
    <mergeCell ref="B16:B17"/>
    <mergeCell ref="C18:C19"/>
    <mergeCell ref="A1:G6"/>
    <mergeCell ref="O9:P9"/>
    <mergeCell ref="A10:A13"/>
    <mergeCell ref="X12:X13"/>
    <mergeCell ref="B10:B11"/>
    <mergeCell ref="D10:G11"/>
    <mergeCell ref="C12:C13"/>
    <mergeCell ref="B12:B13"/>
    <mergeCell ref="C10:C11"/>
    <mergeCell ref="H3:H4"/>
    <mergeCell ref="D12:G13"/>
    <mergeCell ref="AH15:AH16"/>
    <mergeCell ref="AG14:AG15"/>
    <mergeCell ref="AG16:AG17"/>
    <mergeCell ref="D9:G9"/>
    <mergeCell ref="P11:P12"/>
    <mergeCell ref="AG10:AG11"/>
    <mergeCell ref="P15:P16"/>
    <mergeCell ref="O14:O15"/>
    <mergeCell ref="D14:G15"/>
    <mergeCell ref="AI32:AI33"/>
    <mergeCell ref="AI34:AI35"/>
    <mergeCell ref="Y11:Y12"/>
    <mergeCell ref="Y15:Y16"/>
    <mergeCell ref="AG9:AH9"/>
    <mergeCell ref="AG12:AG13"/>
    <mergeCell ref="AH11:AH12"/>
    <mergeCell ref="AI10:AI11"/>
    <mergeCell ref="AI12:AI13"/>
    <mergeCell ref="AI14:AI15"/>
  </mergeCells>
  <printOptions horizontalCentered="1" verticalCentered="1"/>
  <pageMargins left="0" right="0" top="0" bottom="0" header="0" footer="0"/>
  <pageSetup fitToHeight="0" fitToWidth="1" horizontalDpi="300" verticalDpi="300" orientation="landscape" paperSize="9" scale="4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3"/>
  <sheetViews>
    <sheetView showGridLines="0" zoomScale="60" zoomScaleNormal="60" zoomScalePageLayoutView="0" workbookViewId="0" topLeftCell="A19">
      <selection activeCell="AM10" sqref="AM10:AM13"/>
    </sheetView>
  </sheetViews>
  <sheetFormatPr defaultColWidth="9.140625" defaultRowHeight="12.75"/>
  <cols>
    <col min="1" max="1" width="5.7109375" style="0" customWidth="1"/>
    <col min="2" max="2" width="4.7109375" style="0" customWidth="1"/>
    <col min="3" max="3" width="14.7109375" style="0" customWidth="1"/>
    <col min="4" max="6" width="9.7109375" style="0" customWidth="1"/>
    <col min="7" max="7" width="17.57421875" style="0" customWidth="1"/>
    <col min="8" max="14" width="6.28125" style="0" customWidth="1"/>
    <col min="15" max="16" width="6.7109375" style="0" customWidth="1"/>
    <col min="17" max="23" width="6.28125" style="0" customWidth="1"/>
    <col min="24" max="25" width="6.7109375" style="0" customWidth="1"/>
    <col min="26" max="32" width="6.28125" style="0" customWidth="1"/>
    <col min="33" max="34" width="6.7109375" style="0" customWidth="1"/>
    <col min="35" max="35" width="8.28125" style="0" customWidth="1"/>
    <col min="36" max="37" width="6.28125" style="0" customWidth="1"/>
    <col min="38" max="38" width="14.00390625" style="0" customWidth="1"/>
    <col min="39" max="39" width="8.421875" style="0" customWidth="1"/>
    <col min="40" max="40" width="17.421875" style="0" customWidth="1"/>
  </cols>
  <sheetData>
    <row r="1" spans="1:39" ht="25.5" customHeight="1">
      <c r="A1" s="411"/>
      <c r="B1" s="411"/>
      <c r="C1" s="411"/>
      <c r="D1" s="411"/>
      <c r="E1" s="411"/>
      <c r="F1" s="411"/>
      <c r="G1" s="412"/>
      <c r="H1" s="95"/>
      <c r="I1" s="259" t="str">
        <f>IF('Med formler'!I1&lt;&gt;0,'Med formler'!I1," ")</f>
        <v> </v>
      </c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96"/>
      <c r="AB1" s="97"/>
      <c r="AC1" s="97"/>
      <c r="AD1" s="97"/>
      <c r="AE1" s="97"/>
      <c r="AF1" s="95"/>
      <c r="AG1" s="95"/>
      <c r="AH1" s="95"/>
      <c r="AI1" s="95"/>
      <c r="AJ1" s="95"/>
      <c r="AK1" s="95"/>
      <c r="AL1" s="95"/>
      <c r="AM1" s="95"/>
    </row>
    <row r="2" spans="1:40" ht="15" customHeight="1">
      <c r="A2" s="411"/>
      <c r="B2" s="411"/>
      <c r="C2" s="411"/>
      <c r="D2" s="411"/>
      <c r="E2" s="411"/>
      <c r="F2" s="411"/>
      <c r="G2" s="412"/>
      <c r="H2" s="9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97"/>
      <c r="AB2" s="97"/>
      <c r="AC2" s="97"/>
      <c r="AD2" s="97"/>
      <c r="AE2" s="97"/>
      <c r="AG2" s="13"/>
      <c r="AM2" s="293"/>
      <c r="AN2" s="293"/>
    </row>
    <row r="3" spans="1:40" ht="15" customHeight="1">
      <c r="A3" s="411"/>
      <c r="B3" s="411"/>
      <c r="C3" s="411"/>
      <c r="D3" s="411"/>
      <c r="E3" s="411"/>
      <c r="F3" s="411"/>
      <c r="G3" s="412"/>
      <c r="H3" s="417" t="s">
        <v>74</v>
      </c>
      <c r="I3" s="417"/>
      <c r="J3" s="418" t="str">
        <f>IF('Med formler'!L3&lt;&gt;0,'Med formler'!L3," ")</f>
        <v> </v>
      </c>
      <c r="K3" s="418"/>
      <c r="L3" s="418"/>
      <c r="M3" s="418"/>
      <c r="N3" s="418"/>
      <c r="O3" s="418"/>
      <c r="P3" s="418"/>
      <c r="R3" s="247"/>
      <c r="S3" s="418" t="s">
        <v>73</v>
      </c>
      <c r="T3" s="440" t="str">
        <f>IF('Med formler'!V3&lt;&gt;0,'Med formler'!V3," ")</f>
        <v> </v>
      </c>
      <c r="U3" s="440"/>
      <c r="V3" s="440"/>
      <c r="W3" s="440"/>
      <c r="X3" s="440"/>
      <c r="Y3" s="249"/>
      <c r="Z3" s="413" t="s">
        <v>77</v>
      </c>
      <c r="AA3" s="414"/>
      <c r="AB3" s="440" t="str">
        <f>IF('Med formler'!AE3&lt;&gt;0,'Med formler'!AE3," ")</f>
        <v> </v>
      </c>
      <c r="AC3" s="440"/>
      <c r="AD3" s="440"/>
      <c r="AE3" s="440"/>
      <c r="AG3" s="13"/>
      <c r="AH3" s="13"/>
      <c r="AJ3" s="383" t="s">
        <v>93</v>
      </c>
      <c r="AK3" s="383"/>
      <c r="AL3" s="383"/>
      <c r="AM3" s="294"/>
      <c r="AN3" s="294"/>
    </row>
    <row r="4" spans="1:40" ht="15" customHeight="1">
      <c r="A4" s="411"/>
      <c r="B4" s="411"/>
      <c r="C4" s="411"/>
      <c r="D4" s="411"/>
      <c r="E4" s="411"/>
      <c r="F4" s="411"/>
      <c r="G4" s="412"/>
      <c r="H4" s="417"/>
      <c r="I4" s="417"/>
      <c r="J4" s="419"/>
      <c r="K4" s="419"/>
      <c r="L4" s="419"/>
      <c r="M4" s="419"/>
      <c r="N4" s="419"/>
      <c r="O4" s="419"/>
      <c r="P4" s="419"/>
      <c r="Q4" s="247"/>
      <c r="R4" s="247"/>
      <c r="S4" s="418"/>
      <c r="T4" s="441"/>
      <c r="U4" s="441"/>
      <c r="V4" s="441"/>
      <c r="W4" s="441"/>
      <c r="X4" s="441"/>
      <c r="Y4" s="248"/>
      <c r="Z4" s="414"/>
      <c r="AA4" s="414"/>
      <c r="AB4" s="441"/>
      <c r="AC4" s="441"/>
      <c r="AD4" s="441"/>
      <c r="AE4" s="441"/>
      <c r="AG4" s="13"/>
      <c r="AH4" s="13"/>
      <c r="AJ4" s="384" t="s">
        <v>94</v>
      </c>
      <c r="AK4" s="384"/>
      <c r="AL4" s="384"/>
      <c r="AN4" s="295"/>
    </row>
    <row r="5" spans="1:40" ht="15" customHeight="1">
      <c r="A5" s="411"/>
      <c r="B5" s="411"/>
      <c r="C5" s="411"/>
      <c r="D5" s="411"/>
      <c r="E5" s="411"/>
      <c r="F5" s="411"/>
      <c r="G5" s="412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8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G5" s="13"/>
      <c r="AH5" s="13"/>
      <c r="AJ5" s="386" t="s">
        <v>95</v>
      </c>
      <c r="AK5" s="386"/>
      <c r="AL5" s="386"/>
      <c r="AM5" s="386"/>
      <c r="AN5" s="386"/>
    </row>
    <row r="6" spans="1:41" ht="15" customHeight="1">
      <c r="A6" s="412"/>
      <c r="B6" s="412"/>
      <c r="C6" s="412"/>
      <c r="D6" s="412"/>
      <c r="E6" s="412"/>
      <c r="F6" s="412"/>
      <c r="G6" s="412"/>
      <c r="H6" s="416" t="s">
        <v>8</v>
      </c>
      <c r="I6" s="416"/>
      <c r="J6" s="416"/>
      <c r="K6" s="416"/>
      <c r="L6" s="416"/>
      <c r="M6" s="416"/>
      <c r="O6" s="98"/>
      <c r="P6" s="98"/>
      <c r="Q6" s="98"/>
      <c r="R6" s="98"/>
      <c r="S6" s="98"/>
      <c r="T6" s="98"/>
      <c r="U6" s="98"/>
      <c r="V6" s="98"/>
      <c r="W6" s="95"/>
      <c r="X6" s="95"/>
      <c r="Y6" s="99"/>
      <c r="Z6" s="95"/>
      <c r="AA6" s="416" t="s">
        <v>20</v>
      </c>
      <c r="AB6" s="416"/>
      <c r="AC6" s="416"/>
      <c r="AD6" s="416"/>
      <c r="AE6" s="416"/>
      <c r="AF6" s="416"/>
      <c r="AG6" s="416"/>
      <c r="AH6" s="416"/>
      <c r="AI6" s="416"/>
      <c r="AJ6" s="383" t="s">
        <v>96</v>
      </c>
      <c r="AK6" s="383"/>
      <c r="AL6" s="383"/>
      <c r="AM6" s="383"/>
      <c r="AN6" s="296"/>
      <c r="AO6" s="296"/>
    </row>
    <row r="7" spans="1:40" ht="15" customHeight="1">
      <c r="A7" s="95"/>
      <c r="B7" s="94"/>
      <c r="C7" s="94"/>
      <c r="D7" s="94"/>
      <c r="E7" s="94"/>
      <c r="F7" s="94"/>
      <c r="G7" s="94"/>
      <c r="H7" s="416"/>
      <c r="I7" s="416"/>
      <c r="J7" s="416"/>
      <c r="K7" s="416"/>
      <c r="L7" s="416"/>
      <c r="M7" s="416"/>
      <c r="O7" s="438" t="s">
        <v>15</v>
      </c>
      <c r="P7" s="439"/>
      <c r="Q7" s="416" t="s">
        <v>78</v>
      </c>
      <c r="R7" s="416"/>
      <c r="S7" s="416"/>
      <c r="T7" s="416"/>
      <c r="U7" s="415" t="s">
        <v>79</v>
      </c>
      <c r="V7" s="415"/>
      <c r="W7" s="415"/>
      <c r="X7" s="415"/>
      <c r="Y7" s="415"/>
      <c r="Z7" s="95"/>
      <c r="AA7" s="416"/>
      <c r="AB7" s="416"/>
      <c r="AC7" s="416"/>
      <c r="AD7" s="416"/>
      <c r="AE7" s="416"/>
      <c r="AF7" s="416"/>
      <c r="AG7" s="416"/>
      <c r="AH7" s="416"/>
      <c r="AI7" s="416"/>
      <c r="AJ7" s="385" t="s">
        <v>91</v>
      </c>
      <c r="AK7" s="385"/>
      <c r="AL7" s="385"/>
      <c r="AM7" s="385"/>
      <c r="AN7" s="385"/>
    </row>
    <row r="8" spans="1:40" ht="15" customHeight="1" thickBot="1">
      <c r="A8" s="95"/>
      <c r="B8" s="94"/>
      <c r="C8" s="94"/>
      <c r="D8" s="94"/>
      <c r="E8" s="94"/>
      <c r="F8" s="94"/>
      <c r="G8" s="94"/>
      <c r="H8" s="95"/>
      <c r="I8" s="95"/>
      <c r="J8" s="95"/>
      <c r="K8" s="95"/>
      <c r="L8" s="95"/>
      <c r="M8" s="297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300"/>
      <c r="AK8" s="300"/>
      <c r="AL8" s="300"/>
      <c r="AM8" s="300"/>
      <c r="AN8" s="300"/>
    </row>
    <row r="9" spans="1:40" ht="24.75" customHeight="1" thickBot="1">
      <c r="A9" s="101" t="s">
        <v>13</v>
      </c>
      <c r="B9" s="102" t="s">
        <v>14</v>
      </c>
      <c r="C9" s="103" t="s">
        <v>0</v>
      </c>
      <c r="D9" s="421" t="s">
        <v>1</v>
      </c>
      <c r="E9" s="422"/>
      <c r="F9" s="422"/>
      <c r="G9" s="423"/>
      <c r="H9" s="105">
        <v>1</v>
      </c>
      <c r="I9" s="106">
        <v>2</v>
      </c>
      <c r="J9" s="106">
        <v>3</v>
      </c>
      <c r="K9" s="106">
        <v>4</v>
      </c>
      <c r="L9" s="106">
        <v>5</v>
      </c>
      <c r="M9" s="106">
        <v>6</v>
      </c>
      <c r="N9" s="106">
        <v>7</v>
      </c>
      <c r="O9" s="436" t="s">
        <v>2</v>
      </c>
      <c r="P9" s="437"/>
      <c r="Q9" s="107">
        <v>8</v>
      </c>
      <c r="R9" s="106">
        <v>9</v>
      </c>
      <c r="S9" s="106">
        <v>10</v>
      </c>
      <c r="T9" s="106">
        <v>11</v>
      </c>
      <c r="U9" s="104">
        <v>12</v>
      </c>
      <c r="V9" s="108">
        <v>13</v>
      </c>
      <c r="W9" s="106">
        <v>14</v>
      </c>
      <c r="X9" s="436" t="s">
        <v>2</v>
      </c>
      <c r="Y9" s="437"/>
      <c r="Z9" s="105">
        <v>15</v>
      </c>
      <c r="AA9" s="104">
        <v>16</v>
      </c>
      <c r="AB9" s="105">
        <v>17</v>
      </c>
      <c r="AC9" s="106">
        <v>18</v>
      </c>
      <c r="AD9" s="106">
        <v>19</v>
      </c>
      <c r="AE9" s="104">
        <v>20</v>
      </c>
      <c r="AF9" s="105">
        <v>21</v>
      </c>
      <c r="AG9" s="436" t="s">
        <v>2</v>
      </c>
      <c r="AH9" s="437"/>
      <c r="AI9" s="253" t="s">
        <v>75</v>
      </c>
      <c r="AJ9" s="108">
        <v>22</v>
      </c>
      <c r="AK9" s="106">
        <v>23</v>
      </c>
      <c r="AL9" s="107" t="s">
        <v>80</v>
      </c>
      <c r="AM9" s="109" t="s">
        <v>11</v>
      </c>
      <c r="AN9" s="256" t="s">
        <v>76</v>
      </c>
    </row>
    <row r="10" spans="1:40" ht="11.25" customHeight="1">
      <c r="A10" s="448">
        <v>1</v>
      </c>
      <c r="B10" s="451">
        <v>1</v>
      </c>
      <c r="C10" s="453" t="str">
        <f>IF('Med formler'!C10&lt;&gt;0,'Med formler'!C10," ")</f>
        <v> </v>
      </c>
      <c r="D10" s="455" t="str">
        <f>IF('Med formler'!D10&lt;&gt;0,'Med formler'!D10," ")</f>
        <v> </v>
      </c>
      <c r="E10" s="456"/>
      <c r="F10" s="456"/>
      <c r="G10" s="457"/>
      <c r="H10" s="112" t="s">
        <v>86</v>
      </c>
      <c r="I10" s="432"/>
      <c r="J10" s="432"/>
      <c r="K10" s="116" t="s">
        <v>88</v>
      </c>
      <c r="L10" s="115" t="s">
        <v>3</v>
      </c>
      <c r="M10" s="432"/>
      <c r="N10" s="434"/>
      <c r="O10" s="425"/>
      <c r="P10" s="427"/>
      <c r="Q10" s="112" t="s">
        <v>86</v>
      </c>
      <c r="R10" s="113"/>
      <c r="S10" s="430"/>
      <c r="T10" s="111" t="s">
        <v>88</v>
      </c>
      <c r="U10" s="110"/>
      <c r="V10" s="430"/>
      <c r="W10" s="444"/>
      <c r="X10" s="425"/>
      <c r="Y10" s="427"/>
      <c r="Z10" s="114" t="s">
        <v>86</v>
      </c>
      <c r="AA10" s="115"/>
      <c r="AB10" s="115"/>
      <c r="AC10" s="116" t="s">
        <v>88</v>
      </c>
      <c r="AD10" s="115"/>
      <c r="AE10" s="115"/>
      <c r="AF10" s="117"/>
      <c r="AG10" s="469"/>
      <c r="AH10" s="466"/>
      <c r="AI10" s="396"/>
      <c r="AJ10" s="118"/>
      <c r="AK10" s="264"/>
      <c r="AL10" s="406" t="str">
        <f>IF('Med formler'!AL10&lt;&gt;0,'Med formler'!AL10," ")</f>
        <v> </v>
      </c>
      <c r="AM10" s="396"/>
      <c r="AN10" s="387"/>
    </row>
    <row r="11" spans="1:40" ht="24.75" customHeight="1">
      <c r="A11" s="449"/>
      <c r="B11" s="452"/>
      <c r="C11" s="454"/>
      <c r="D11" s="458"/>
      <c r="E11" s="459"/>
      <c r="F11" s="459"/>
      <c r="G11" s="460"/>
      <c r="H11" s="260" t="s">
        <v>3</v>
      </c>
      <c r="I11" s="433"/>
      <c r="J11" s="433"/>
      <c r="K11" s="120"/>
      <c r="L11" s="121"/>
      <c r="M11" s="433"/>
      <c r="N11" s="435"/>
      <c r="O11" s="426"/>
      <c r="P11" s="428"/>
      <c r="Q11" s="122"/>
      <c r="R11" s="123"/>
      <c r="S11" s="431"/>
      <c r="T11" s="120"/>
      <c r="U11" s="121"/>
      <c r="V11" s="431"/>
      <c r="W11" s="445"/>
      <c r="X11" s="426"/>
      <c r="Y11" s="428"/>
      <c r="Z11" s="124"/>
      <c r="AA11" s="121"/>
      <c r="AB11" s="121"/>
      <c r="AC11" s="120"/>
      <c r="AD11" s="121"/>
      <c r="AE11" s="121"/>
      <c r="AF11" s="125"/>
      <c r="AG11" s="470"/>
      <c r="AH11" s="467"/>
      <c r="AI11" s="397"/>
      <c r="AJ11" s="126"/>
      <c r="AK11" s="262"/>
      <c r="AL11" s="407"/>
      <c r="AM11" s="404"/>
      <c r="AN11" s="388"/>
    </row>
    <row r="12" spans="1:40" ht="11.25" customHeight="1">
      <c r="A12" s="449"/>
      <c r="B12" s="473">
        <v>2</v>
      </c>
      <c r="C12" s="475" t="str">
        <f>IF('Med formler'!C12&lt;&gt;0,'Med formler'!C12," ")</f>
        <v> </v>
      </c>
      <c r="D12" s="476" t="str">
        <f>IF('Med formler'!D12&lt;&gt;0,'Med formler'!D12," ")</f>
        <v> </v>
      </c>
      <c r="E12" s="477"/>
      <c r="F12" s="477"/>
      <c r="G12" s="477"/>
      <c r="H12" s="261" t="s">
        <v>87</v>
      </c>
      <c r="I12" s="442"/>
      <c r="J12" s="442"/>
      <c r="K12" s="128" t="s">
        <v>89</v>
      </c>
      <c r="L12" s="442"/>
      <c r="M12" s="127"/>
      <c r="N12" s="446"/>
      <c r="O12" s="461"/>
      <c r="P12" s="428"/>
      <c r="Q12" s="129" t="s">
        <v>87</v>
      </c>
      <c r="R12" s="446"/>
      <c r="S12" s="127"/>
      <c r="T12" s="128" t="s">
        <v>89</v>
      </c>
      <c r="U12" s="127"/>
      <c r="V12" s="442"/>
      <c r="W12" s="471"/>
      <c r="X12" s="461"/>
      <c r="Y12" s="428"/>
      <c r="Z12" s="132" t="s">
        <v>87</v>
      </c>
      <c r="AA12" s="127"/>
      <c r="AB12" s="127"/>
      <c r="AC12" s="128" t="s">
        <v>89</v>
      </c>
      <c r="AD12" s="127"/>
      <c r="AE12" s="127"/>
      <c r="AF12" s="131"/>
      <c r="AG12" s="464"/>
      <c r="AH12" s="467"/>
      <c r="AI12" s="398"/>
      <c r="AJ12" s="133"/>
      <c r="AK12" s="265"/>
      <c r="AL12" s="407" t="str">
        <f>IF('Med formler'!AL12&lt;&gt;0,'Med formler'!AL12," ")</f>
        <v> </v>
      </c>
      <c r="AM12" s="404"/>
      <c r="AN12" s="388"/>
    </row>
    <row r="13" spans="1:40" ht="24.75" customHeight="1" thickBot="1">
      <c r="A13" s="450"/>
      <c r="B13" s="474"/>
      <c r="C13" s="454"/>
      <c r="D13" s="458"/>
      <c r="E13" s="459"/>
      <c r="F13" s="459"/>
      <c r="G13" s="459"/>
      <c r="H13" s="137"/>
      <c r="I13" s="472"/>
      <c r="J13" s="472"/>
      <c r="K13" s="135"/>
      <c r="L13" s="472"/>
      <c r="M13" s="136"/>
      <c r="N13" s="447"/>
      <c r="O13" s="462"/>
      <c r="P13" s="429"/>
      <c r="Q13" s="137"/>
      <c r="R13" s="463"/>
      <c r="S13" s="136"/>
      <c r="T13" s="135"/>
      <c r="U13" s="136"/>
      <c r="V13" s="443"/>
      <c r="W13" s="429"/>
      <c r="X13" s="462"/>
      <c r="Y13" s="429"/>
      <c r="Z13" s="139"/>
      <c r="AA13" s="136"/>
      <c r="AB13" s="136"/>
      <c r="AC13" s="135"/>
      <c r="AD13" s="136"/>
      <c r="AE13" s="136"/>
      <c r="AF13" s="140"/>
      <c r="AG13" s="465"/>
      <c r="AH13" s="468"/>
      <c r="AI13" s="399"/>
      <c r="AJ13" s="141"/>
      <c r="AK13" s="176"/>
      <c r="AL13" s="408"/>
      <c r="AM13" s="405"/>
      <c r="AN13" s="389"/>
    </row>
    <row r="14" spans="1:40" ht="11.25" customHeight="1">
      <c r="A14" s="448">
        <v>2</v>
      </c>
      <c r="B14" s="451">
        <v>3</v>
      </c>
      <c r="C14" s="453" t="str">
        <f>IF('Med formler'!C14&lt;&gt;0,'Med formler'!C14," ")</f>
        <v> </v>
      </c>
      <c r="D14" s="455" t="str">
        <f>IF('Med formler'!D14&lt;&gt;0,'Med formler'!D14," ")</f>
        <v> </v>
      </c>
      <c r="E14" s="456"/>
      <c r="F14" s="456"/>
      <c r="G14" s="456"/>
      <c r="H14" s="129" t="s">
        <v>88</v>
      </c>
      <c r="I14" s="432"/>
      <c r="J14" s="432"/>
      <c r="K14" s="432"/>
      <c r="L14" s="116" t="s">
        <v>90</v>
      </c>
      <c r="M14" s="432"/>
      <c r="N14" s="113"/>
      <c r="O14" s="425"/>
      <c r="P14" s="427"/>
      <c r="Q14" s="143"/>
      <c r="R14" s="144" t="s">
        <v>88</v>
      </c>
      <c r="S14" s="432"/>
      <c r="T14" s="110"/>
      <c r="U14" s="111" t="s">
        <v>86</v>
      </c>
      <c r="V14" s="110"/>
      <c r="W14" s="478"/>
      <c r="X14" s="425"/>
      <c r="Y14" s="427"/>
      <c r="Z14" s="143"/>
      <c r="AA14" s="116" t="s">
        <v>88</v>
      </c>
      <c r="AB14" s="110"/>
      <c r="AC14" s="115"/>
      <c r="AD14" s="116" t="s">
        <v>86</v>
      </c>
      <c r="AE14" s="115"/>
      <c r="AF14" s="110"/>
      <c r="AG14" s="479"/>
      <c r="AH14" s="480"/>
      <c r="AI14" s="400"/>
      <c r="AJ14" s="145"/>
      <c r="AK14" s="266"/>
      <c r="AL14" s="406" t="str">
        <f>IF('Med formler'!AL14&lt;&gt;0,'Med formler'!AL14," ")</f>
        <v> </v>
      </c>
      <c r="AM14" s="403"/>
      <c r="AN14" s="387"/>
    </row>
    <row r="15" spans="1:40" ht="24.75" customHeight="1">
      <c r="A15" s="449"/>
      <c r="B15" s="452"/>
      <c r="C15" s="454"/>
      <c r="D15" s="458"/>
      <c r="E15" s="459"/>
      <c r="F15" s="459"/>
      <c r="G15" s="459"/>
      <c r="H15" s="122"/>
      <c r="I15" s="433"/>
      <c r="J15" s="433"/>
      <c r="K15" s="433"/>
      <c r="L15" s="120"/>
      <c r="M15" s="433"/>
      <c r="N15" s="123"/>
      <c r="O15" s="426"/>
      <c r="P15" s="428"/>
      <c r="Q15" s="146"/>
      <c r="R15" s="124"/>
      <c r="S15" s="431"/>
      <c r="T15" s="121"/>
      <c r="U15" s="120"/>
      <c r="V15" s="121"/>
      <c r="W15" s="445"/>
      <c r="X15" s="426"/>
      <c r="Y15" s="428"/>
      <c r="Z15" s="147"/>
      <c r="AA15" s="120"/>
      <c r="AB15" s="121"/>
      <c r="AC15" s="121"/>
      <c r="AD15" s="120"/>
      <c r="AE15" s="121"/>
      <c r="AF15" s="121"/>
      <c r="AG15" s="470"/>
      <c r="AH15" s="467"/>
      <c r="AI15" s="401"/>
      <c r="AJ15" s="126"/>
      <c r="AK15" s="262"/>
      <c r="AL15" s="407"/>
      <c r="AM15" s="404"/>
      <c r="AN15" s="388"/>
    </row>
    <row r="16" spans="1:40" ht="11.25" customHeight="1">
      <c r="A16" s="449"/>
      <c r="B16" s="473">
        <v>4</v>
      </c>
      <c r="C16" s="475" t="str">
        <f>IF('Med formler'!C16&lt;&gt;0,'Med formler'!C16," ")</f>
        <v> </v>
      </c>
      <c r="D16" s="476" t="str">
        <f>IF('Med formler'!D16&lt;&gt;0,'Med formler'!D16," ")</f>
        <v> </v>
      </c>
      <c r="E16" s="477"/>
      <c r="F16" s="477"/>
      <c r="G16" s="477"/>
      <c r="H16" s="261" t="s">
        <v>89</v>
      </c>
      <c r="I16" s="442"/>
      <c r="J16" s="442"/>
      <c r="K16" s="442"/>
      <c r="L16" s="128" t="s">
        <v>87</v>
      </c>
      <c r="M16" s="442"/>
      <c r="N16" s="446"/>
      <c r="O16" s="461"/>
      <c r="P16" s="428"/>
      <c r="Q16" s="146"/>
      <c r="R16" s="148" t="s">
        <v>89</v>
      </c>
      <c r="S16" s="442"/>
      <c r="T16" s="127"/>
      <c r="U16" s="128" t="s">
        <v>87</v>
      </c>
      <c r="V16" s="442"/>
      <c r="W16" s="149"/>
      <c r="X16" s="461"/>
      <c r="Y16" s="428"/>
      <c r="Z16" s="150"/>
      <c r="AA16" s="128" t="s">
        <v>89</v>
      </c>
      <c r="AB16" s="127"/>
      <c r="AC16" s="149"/>
      <c r="AD16" s="128" t="s">
        <v>87</v>
      </c>
      <c r="AE16" s="127"/>
      <c r="AF16" s="131"/>
      <c r="AG16" s="464"/>
      <c r="AH16" s="467"/>
      <c r="AI16" s="402"/>
      <c r="AJ16" s="133"/>
      <c r="AK16" s="265"/>
      <c r="AL16" s="407" t="str">
        <f>IF('Med formler'!AL16&lt;&gt;0,'Med formler'!AL16," ")</f>
        <v> </v>
      </c>
      <c r="AM16" s="404"/>
      <c r="AN16" s="388"/>
    </row>
    <row r="17" spans="1:40" ht="24.75" customHeight="1" thickBot="1">
      <c r="A17" s="450"/>
      <c r="B17" s="474"/>
      <c r="C17" s="454"/>
      <c r="D17" s="458"/>
      <c r="E17" s="459"/>
      <c r="F17" s="459"/>
      <c r="G17" s="459"/>
      <c r="H17" s="137"/>
      <c r="I17" s="472"/>
      <c r="J17" s="472"/>
      <c r="K17" s="472"/>
      <c r="L17" s="135"/>
      <c r="M17" s="472"/>
      <c r="N17" s="463"/>
      <c r="O17" s="462"/>
      <c r="P17" s="429"/>
      <c r="Q17" s="151"/>
      <c r="R17" s="152"/>
      <c r="S17" s="443"/>
      <c r="T17" s="136"/>
      <c r="U17" s="135"/>
      <c r="V17" s="443"/>
      <c r="W17" s="153"/>
      <c r="X17" s="462"/>
      <c r="Y17" s="429"/>
      <c r="Z17" s="151"/>
      <c r="AA17" s="135"/>
      <c r="AB17" s="136"/>
      <c r="AC17" s="153"/>
      <c r="AD17" s="135"/>
      <c r="AE17" s="136"/>
      <c r="AF17" s="140"/>
      <c r="AG17" s="465"/>
      <c r="AH17" s="468"/>
      <c r="AI17" s="399"/>
      <c r="AJ17" s="141"/>
      <c r="AK17" s="176"/>
      <c r="AL17" s="408"/>
      <c r="AM17" s="405"/>
      <c r="AN17" s="389"/>
    </row>
    <row r="18" spans="1:40" ht="11.25" customHeight="1">
      <c r="A18" s="448">
        <v>3</v>
      </c>
      <c r="B18" s="451">
        <v>5</v>
      </c>
      <c r="C18" s="453" t="str">
        <f>IF('Med formler'!C18&lt;&gt;0,'Med formler'!C18," ")</f>
        <v> </v>
      </c>
      <c r="D18" s="455" t="str">
        <f>IF('Med formler'!D18&lt;&gt;0,'Med formler'!D18," ")</f>
        <v> </v>
      </c>
      <c r="E18" s="456"/>
      <c r="F18" s="456"/>
      <c r="G18" s="456"/>
      <c r="H18" s="481"/>
      <c r="I18" s="111" t="s">
        <v>86</v>
      </c>
      <c r="J18" s="432"/>
      <c r="K18" s="432"/>
      <c r="L18" s="111" t="s">
        <v>88</v>
      </c>
      <c r="M18" s="432"/>
      <c r="N18" s="483"/>
      <c r="O18" s="425"/>
      <c r="P18" s="427"/>
      <c r="Q18" s="112" t="s">
        <v>88</v>
      </c>
      <c r="R18" s="483"/>
      <c r="S18" s="110"/>
      <c r="T18" s="110"/>
      <c r="U18" s="110"/>
      <c r="V18" s="116" t="s">
        <v>86</v>
      </c>
      <c r="W18" s="478"/>
      <c r="X18" s="425"/>
      <c r="Y18" s="427"/>
      <c r="Z18" s="143"/>
      <c r="AA18" s="115"/>
      <c r="AB18" s="111" t="s">
        <v>86</v>
      </c>
      <c r="AC18" s="115"/>
      <c r="AD18" s="115"/>
      <c r="AE18" s="116" t="s">
        <v>88</v>
      </c>
      <c r="AF18" s="117"/>
      <c r="AG18" s="479"/>
      <c r="AH18" s="480"/>
      <c r="AI18" s="98"/>
      <c r="AJ18" s="145"/>
      <c r="AK18" s="266"/>
      <c r="AL18" s="406" t="str">
        <f>IF('Med formler'!AL18&lt;&gt;0,'Med formler'!AL18," ")</f>
        <v> </v>
      </c>
      <c r="AM18" s="403"/>
      <c r="AN18" s="387"/>
    </row>
    <row r="19" spans="1:40" ht="24.75" customHeight="1">
      <c r="A19" s="449"/>
      <c r="B19" s="452"/>
      <c r="C19" s="454"/>
      <c r="D19" s="458"/>
      <c r="E19" s="459"/>
      <c r="F19" s="459"/>
      <c r="G19" s="459"/>
      <c r="H19" s="482"/>
      <c r="I19" s="119"/>
      <c r="J19" s="433"/>
      <c r="K19" s="433"/>
      <c r="L19" s="120"/>
      <c r="M19" s="433"/>
      <c r="N19" s="484"/>
      <c r="O19" s="426"/>
      <c r="P19" s="428"/>
      <c r="Q19" s="122"/>
      <c r="R19" s="484"/>
      <c r="S19" s="121"/>
      <c r="T19" s="121"/>
      <c r="U19" s="121"/>
      <c r="V19" s="120"/>
      <c r="W19" s="488"/>
      <c r="X19" s="426"/>
      <c r="Y19" s="428"/>
      <c r="Z19" s="147"/>
      <c r="AA19" s="121"/>
      <c r="AB19" s="120"/>
      <c r="AC19" s="121"/>
      <c r="AD19" s="121"/>
      <c r="AE19" s="120"/>
      <c r="AF19" s="125"/>
      <c r="AG19" s="470"/>
      <c r="AH19" s="467"/>
      <c r="AI19" s="246"/>
      <c r="AJ19" s="126"/>
      <c r="AK19" s="262"/>
      <c r="AL19" s="407"/>
      <c r="AM19" s="404"/>
      <c r="AN19" s="388"/>
    </row>
    <row r="20" spans="1:40" ht="11.25" customHeight="1">
      <c r="A20" s="449"/>
      <c r="B20" s="473">
        <v>6</v>
      </c>
      <c r="C20" s="475" t="str">
        <f>IF('Med formler'!C20&lt;&gt;0,'Med formler'!C20," ")</f>
        <v> </v>
      </c>
      <c r="D20" s="476" t="str">
        <f>IF('Med formler'!D20&lt;&gt;0,'Med formler'!D20," ")</f>
        <v> </v>
      </c>
      <c r="E20" s="477"/>
      <c r="F20" s="477"/>
      <c r="G20" s="477"/>
      <c r="H20" s="486"/>
      <c r="I20" s="155" t="s">
        <v>87</v>
      </c>
      <c r="J20" s="442"/>
      <c r="K20" s="442"/>
      <c r="L20" s="128" t="s">
        <v>89</v>
      </c>
      <c r="M20" s="127"/>
      <c r="N20" s="446"/>
      <c r="O20" s="461"/>
      <c r="P20" s="428"/>
      <c r="Q20" s="129" t="s">
        <v>89</v>
      </c>
      <c r="R20" s="130"/>
      <c r="S20" s="442"/>
      <c r="T20" s="127"/>
      <c r="U20" s="127"/>
      <c r="V20" s="128" t="s">
        <v>87</v>
      </c>
      <c r="W20" s="471"/>
      <c r="X20" s="461"/>
      <c r="Y20" s="428"/>
      <c r="Z20" s="150"/>
      <c r="AA20" s="127"/>
      <c r="AB20" s="128" t="s">
        <v>87</v>
      </c>
      <c r="AC20" s="149"/>
      <c r="AD20" s="127"/>
      <c r="AE20" s="128" t="s">
        <v>89</v>
      </c>
      <c r="AF20" s="127"/>
      <c r="AG20" s="464"/>
      <c r="AH20" s="467"/>
      <c r="AI20" s="98"/>
      <c r="AJ20" s="133"/>
      <c r="AK20" s="265"/>
      <c r="AL20" s="407" t="str">
        <f>IF('Med formler'!AL20&lt;&gt;0,'Med formler'!AL20," ")</f>
        <v> </v>
      </c>
      <c r="AM20" s="404"/>
      <c r="AN20" s="388"/>
    </row>
    <row r="21" spans="1:40" ht="24.75" customHeight="1" thickBot="1">
      <c r="A21" s="450"/>
      <c r="B21" s="474"/>
      <c r="C21" s="454"/>
      <c r="D21" s="458"/>
      <c r="E21" s="459"/>
      <c r="F21" s="459"/>
      <c r="G21" s="459"/>
      <c r="H21" s="487"/>
      <c r="I21" s="134"/>
      <c r="J21" s="472"/>
      <c r="K21" s="472"/>
      <c r="L21" s="135"/>
      <c r="M21" s="136"/>
      <c r="N21" s="463"/>
      <c r="O21" s="462"/>
      <c r="P21" s="429"/>
      <c r="Q21" s="137"/>
      <c r="R21" s="138"/>
      <c r="S21" s="443"/>
      <c r="T21" s="136"/>
      <c r="U21" s="136"/>
      <c r="V21" s="135"/>
      <c r="W21" s="485"/>
      <c r="X21" s="462"/>
      <c r="Y21" s="429"/>
      <c r="Z21" s="151"/>
      <c r="AA21" s="136"/>
      <c r="AB21" s="135"/>
      <c r="AC21" s="153"/>
      <c r="AD21" s="136"/>
      <c r="AE21" s="135"/>
      <c r="AF21" s="136"/>
      <c r="AG21" s="465"/>
      <c r="AH21" s="468"/>
      <c r="AI21" s="250"/>
      <c r="AJ21" s="141"/>
      <c r="AK21" s="176"/>
      <c r="AL21" s="408"/>
      <c r="AM21" s="405"/>
      <c r="AN21" s="389"/>
    </row>
    <row r="22" spans="1:40" ht="11.25" customHeight="1">
      <c r="A22" s="448">
        <v>4</v>
      </c>
      <c r="B22" s="451">
        <v>7</v>
      </c>
      <c r="C22" s="453" t="str">
        <f>IF('Med formler'!C22&lt;&gt;0,'Med formler'!C22," ")</f>
        <v> </v>
      </c>
      <c r="D22" s="455" t="str">
        <f>IF('Med formler'!D22&lt;&gt;0,'Med formler'!D22," ")</f>
        <v> </v>
      </c>
      <c r="E22" s="456"/>
      <c r="F22" s="456"/>
      <c r="G22" s="456"/>
      <c r="H22" s="481"/>
      <c r="I22" s="156" t="s">
        <v>88</v>
      </c>
      <c r="J22" s="432"/>
      <c r="K22" s="432"/>
      <c r="L22" s="432"/>
      <c r="M22" s="116" t="s">
        <v>86</v>
      </c>
      <c r="N22" s="113"/>
      <c r="O22" s="425"/>
      <c r="P22" s="427"/>
      <c r="Q22" s="143"/>
      <c r="R22" s="144" t="s">
        <v>86</v>
      </c>
      <c r="S22" s="432"/>
      <c r="T22" s="115"/>
      <c r="U22" s="115"/>
      <c r="V22" s="432"/>
      <c r="W22" s="157" t="s">
        <v>88</v>
      </c>
      <c r="X22" s="425"/>
      <c r="Y22" s="427"/>
      <c r="Z22" s="154"/>
      <c r="AA22" s="115"/>
      <c r="AB22" s="115"/>
      <c r="AC22" s="116" t="s">
        <v>86</v>
      </c>
      <c r="AD22" s="115"/>
      <c r="AE22" s="110"/>
      <c r="AF22" s="158" t="s">
        <v>88</v>
      </c>
      <c r="AG22" s="479"/>
      <c r="AH22" s="480"/>
      <c r="AI22" s="98"/>
      <c r="AJ22" s="145"/>
      <c r="AK22" s="266"/>
      <c r="AL22" s="406" t="str">
        <f>IF('Med formler'!AL12&lt;&gt;0,'Med formler'!AL22," ")</f>
        <v> </v>
      </c>
      <c r="AM22" s="403"/>
      <c r="AN22" s="257"/>
    </row>
    <row r="23" spans="1:40" ht="24.75" customHeight="1">
      <c r="A23" s="449"/>
      <c r="B23" s="452"/>
      <c r="C23" s="454"/>
      <c r="D23" s="458"/>
      <c r="E23" s="459"/>
      <c r="F23" s="459"/>
      <c r="G23" s="459"/>
      <c r="H23" s="482"/>
      <c r="I23" s="119"/>
      <c r="J23" s="433"/>
      <c r="K23" s="433"/>
      <c r="L23" s="433"/>
      <c r="M23" s="120"/>
      <c r="N23" s="123"/>
      <c r="O23" s="426"/>
      <c r="P23" s="428"/>
      <c r="Q23" s="147"/>
      <c r="R23" s="124"/>
      <c r="S23" s="431"/>
      <c r="T23" s="121"/>
      <c r="U23" s="121"/>
      <c r="V23" s="431"/>
      <c r="W23" s="159"/>
      <c r="X23" s="426"/>
      <c r="Y23" s="428"/>
      <c r="Z23" s="123"/>
      <c r="AA23" s="121"/>
      <c r="AB23" s="121"/>
      <c r="AC23" s="120"/>
      <c r="AD23" s="121"/>
      <c r="AE23" s="121"/>
      <c r="AF23" s="160"/>
      <c r="AG23" s="470"/>
      <c r="AH23" s="467"/>
      <c r="AI23" s="254"/>
      <c r="AJ23" s="126"/>
      <c r="AK23" s="262"/>
      <c r="AL23" s="407"/>
      <c r="AM23" s="404"/>
      <c r="AN23" s="257"/>
    </row>
    <row r="24" spans="1:40" ht="11.25" customHeight="1">
      <c r="A24" s="449"/>
      <c r="B24" s="473">
        <v>8</v>
      </c>
      <c r="C24" s="475" t="str">
        <f>IF('Med formler'!C24&lt;&gt;0,'Med formler'!C24," ")</f>
        <v> </v>
      </c>
      <c r="D24" s="476" t="str">
        <f>IF('Med formler'!D24&lt;&gt;0,'Med formler'!D24," ")</f>
        <v> </v>
      </c>
      <c r="E24" s="477"/>
      <c r="F24" s="477"/>
      <c r="G24" s="477"/>
      <c r="H24" s="486"/>
      <c r="I24" s="155" t="s">
        <v>89</v>
      </c>
      <c r="J24" s="442"/>
      <c r="K24" s="442"/>
      <c r="L24" s="442"/>
      <c r="M24" s="128" t="s">
        <v>87</v>
      </c>
      <c r="N24" s="446"/>
      <c r="O24" s="461"/>
      <c r="P24" s="428"/>
      <c r="Q24" s="146"/>
      <c r="R24" s="148" t="s">
        <v>87</v>
      </c>
      <c r="S24" s="442"/>
      <c r="T24" s="127"/>
      <c r="U24" s="127"/>
      <c r="V24" s="127"/>
      <c r="W24" s="161" t="s">
        <v>89</v>
      </c>
      <c r="X24" s="461"/>
      <c r="Y24" s="428"/>
      <c r="Z24" s="150"/>
      <c r="AA24" s="127"/>
      <c r="AB24" s="127"/>
      <c r="AC24" s="128" t="s">
        <v>87</v>
      </c>
      <c r="AD24" s="127"/>
      <c r="AE24" s="127"/>
      <c r="AF24" s="161" t="s">
        <v>89</v>
      </c>
      <c r="AG24" s="464"/>
      <c r="AH24" s="467"/>
      <c r="AI24" s="98"/>
      <c r="AJ24" s="133"/>
      <c r="AK24" s="265"/>
      <c r="AL24" s="407" t="str">
        <f>IF('Med formler'!AL24&lt;&gt;0,'Med formler'!AL24," ")</f>
        <v> </v>
      </c>
      <c r="AM24" s="404"/>
      <c r="AN24" s="257"/>
    </row>
    <row r="25" spans="1:40" ht="24.75" customHeight="1" thickBot="1">
      <c r="A25" s="449"/>
      <c r="B25" s="474"/>
      <c r="C25" s="454"/>
      <c r="D25" s="458"/>
      <c r="E25" s="459"/>
      <c r="F25" s="459"/>
      <c r="G25" s="459"/>
      <c r="H25" s="487"/>
      <c r="I25" s="134"/>
      <c r="J25" s="472"/>
      <c r="K25" s="472"/>
      <c r="L25" s="472"/>
      <c r="M25" s="135"/>
      <c r="N25" s="463"/>
      <c r="O25" s="462"/>
      <c r="P25" s="429"/>
      <c r="Q25" s="151"/>
      <c r="R25" s="152"/>
      <c r="S25" s="443"/>
      <c r="T25" s="136"/>
      <c r="U25" s="136"/>
      <c r="V25" s="136"/>
      <c r="W25" s="162"/>
      <c r="X25" s="462"/>
      <c r="Y25" s="429"/>
      <c r="Z25" s="151"/>
      <c r="AA25" s="136"/>
      <c r="AB25" s="136"/>
      <c r="AC25" s="135"/>
      <c r="AD25" s="136"/>
      <c r="AE25" s="136"/>
      <c r="AF25" s="162"/>
      <c r="AG25" s="465"/>
      <c r="AH25" s="468"/>
      <c r="AI25" s="250"/>
      <c r="AJ25" s="141"/>
      <c r="AK25" s="176"/>
      <c r="AL25" s="408"/>
      <c r="AM25" s="405"/>
      <c r="AN25" s="258"/>
    </row>
    <row r="26" spans="1:40" ht="11.25" customHeight="1">
      <c r="A26" s="448">
        <v>5</v>
      </c>
      <c r="B26" s="451">
        <v>9</v>
      </c>
      <c r="C26" s="453" t="str">
        <f>IF('Med formler'!C26&lt;&gt;0,'Med formler'!C26," ")</f>
        <v> </v>
      </c>
      <c r="D26" s="455" t="str">
        <f>IF('Med formler'!D26&lt;&gt;0,'Med formler'!D26," ")</f>
        <v> </v>
      </c>
      <c r="E26" s="456"/>
      <c r="F26" s="456"/>
      <c r="G26" s="456"/>
      <c r="H26" s="481"/>
      <c r="I26" s="432"/>
      <c r="J26" s="111" t="s">
        <v>86</v>
      </c>
      <c r="K26" s="432"/>
      <c r="L26" s="110"/>
      <c r="M26" s="116" t="s">
        <v>88</v>
      </c>
      <c r="N26" s="483"/>
      <c r="O26" s="425"/>
      <c r="P26" s="427"/>
      <c r="Q26" s="143"/>
      <c r="R26" s="483"/>
      <c r="S26" s="116" t="s">
        <v>86</v>
      </c>
      <c r="T26" s="110"/>
      <c r="U26" s="111" t="s">
        <v>88</v>
      </c>
      <c r="V26" s="110"/>
      <c r="W26" s="478"/>
      <c r="X26" s="425"/>
      <c r="Y26" s="427"/>
      <c r="Z26" s="163" t="s">
        <v>88</v>
      </c>
      <c r="AA26" s="115"/>
      <c r="AB26" s="115"/>
      <c r="AC26" s="164"/>
      <c r="AD26" s="115"/>
      <c r="AE26" s="111" t="s">
        <v>86</v>
      </c>
      <c r="AF26" s="117"/>
      <c r="AG26" s="479"/>
      <c r="AH26" s="480"/>
      <c r="AI26" s="98"/>
      <c r="AJ26" s="145"/>
      <c r="AK26" s="266"/>
      <c r="AL26" s="406" t="str">
        <f>IF('Med formler'!AL26&lt;&gt;0,'Med formler'!AL26," ")</f>
        <v> </v>
      </c>
      <c r="AM26" s="403"/>
      <c r="AN26" s="257"/>
    </row>
    <row r="27" spans="1:40" ht="24.75" customHeight="1">
      <c r="A27" s="449"/>
      <c r="B27" s="452"/>
      <c r="C27" s="454"/>
      <c r="D27" s="458"/>
      <c r="E27" s="459"/>
      <c r="F27" s="459"/>
      <c r="G27" s="459"/>
      <c r="H27" s="482"/>
      <c r="I27" s="433"/>
      <c r="J27" s="119"/>
      <c r="K27" s="433"/>
      <c r="L27" s="121"/>
      <c r="M27" s="120"/>
      <c r="N27" s="484"/>
      <c r="O27" s="426"/>
      <c r="P27" s="428"/>
      <c r="Q27" s="147"/>
      <c r="R27" s="484"/>
      <c r="S27" s="120"/>
      <c r="T27" s="121"/>
      <c r="U27" s="120"/>
      <c r="V27" s="121"/>
      <c r="W27" s="488"/>
      <c r="X27" s="426"/>
      <c r="Y27" s="428"/>
      <c r="Z27" s="165"/>
      <c r="AA27" s="121"/>
      <c r="AB27" s="121"/>
      <c r="AC27" s="166"/>
      <c r="AD27" s="121"/>
      <c r="AE27" s="120"/>
      <c r="AF27" s="125"/>
      <c r="AG27" s="470"/>
      <c r="AH27" s="467"/>
      <c r="AI27" s="254"/>
      <c r="AJ27" s="126"/>
      <c r="AK27" s="262"/>
      <c r="AL27" s="407"/>
      <c r="AM27" s="404"/>
      <c r="AN27" s="257"/>
    </row>
    <row r="28" spans="1:40" ht="11.25" customHeight="1">
      <c r="A28" s="449"/>
      <c r="B28" s="473">
        <v>10</v>
      </c>
      <c r="C28" s="475" t="str">
        <f>IF('Med formler'!C28&lt;&gt;0,'Med formler'!C28," ")</f>
        <v> </v>
      </c>
      <c r="D28" s="476" t="str">
        <f>IF('Med formler'!D28&lt;&gt;0,'Med formler'!D28," ")</f>
        <v> </v>
      </c>
      <c r="E28" s="477"/>
      <c r="F28" s="477"/>
      <c r="G28" s="477"/>
      <c r="H28" s="486"/>
      <c r="I28" s="442"/>
      <c r="J28" s="155" t="s">
        <v>87</v>
      </c>
      <c r="K28" s="442"/>
      <c r="L28" s="442"/>
      <c r="M28" s="128" t="s">
        <v>89</v>
      </c>
      <c r="N28" s="446"/>
      <c r="O28" s="461"/>
      <c r="P28" s="428"/>
      <c r="Q28" s="146"/>
      <c r="R28" s="446"/>
      <c r="S28" s="128" t="s">
        <v>87</v>
      </c>
      <c r="T28" s="127"/>
      <c r="U28" s="128" t="s">
        <v>89</v>
      </c>
      <c r="V28" s="442"/>
      <c r="W28" s="149"/>
      <c r="X28" s="461"/>
      <c r="Y28" s="428"/>
      <c r="Z28" s="132" t="s">
        <v>89</v>
      </c>
      <c r="AA28" s="127"/>
      <c r="AB28" s="127"/>
      <c r="AC28" s="127"/>
      <c r="AD28" s="127"/>
      <c r="AE28" s="128" t="s">
        <v>87</v>
      </c>
      <c r="AF28" s="131"/>
      <c r="AG28" s="464"/>
      <c r="AH28" s="467"/>
      <c r="AI28" s="98"/>
      <c r="AJ28" s="133"/>
      <c r="AK28" s="265"/>
      <c r="AL28" s="407" t="str">
        <f>IF('Med formler'!AL28&lt;&gt;0,'Med formler'!AL28," ")</f>
        <v> </v>
      </c>
      <c r="AM28" s="404"/>
      <c r="AN28" s="257"/>
    </row>
    <row r="29" spans="1:40" ht="24.75" customHeight="1" thickBot="1">
      <c r="A29" s="450"/>
      <c r="B29" s="474"/>
      <c r="C29" s="454"/>
      <c r="D29" s="458"/>
      <c r="E29" s="459"/>
      <c r="F29" s="459"/>
      <c r="G29" s="459"/>
      <c r="H29" s="487"/>
      <c r="I29" s="472"/>
      <c r="J29" s="134"/>
      <c r="K29" s="472"/>
      <c r="L29" s="472"/>
      <c r="M29" s="135"/>
      <c r="N29" s="463"/>
      <c r="O29" s="462"/>
      <c r="P29" s="429"/>
      <c r="Q29" s="151"/>
      <c r="R29" s="463"/>
      <c r="S29" s="135"/>
      <c r="T29" s="136"/>
      <c r="U29" s="135"/>
      <c r="V29" s="443"/>
      <c r="W29" s="153"/>
      <c r="X29" s="462"/>
      <c r="Y29" s="429"/>
      <c r="Z29" s="139"/>
      <c r="AA29" s="136"/>
      <c r="AB29" s="136"/>
      <c r="AC29" s="136"/>
      <c r="AD29" s="136"/>
      <c r="AE29" s="135"/>
      <c r="AF29" s="140"/>
      <c r="AG29" s="465"/>
      <c r="AH29" s="468"/>
      <c r="AI29" s="250"/>
      <c r="AJ29" s="141"/>
      <c r="AK29" s="176"/>
      <c r="AL29" s="408"/>
      <c r="AM29" s="405"/>
      <c r="AN29" s="258"/>
    </row>
    <row r="30" spans="1:40" ht="11.25" customHeight="1">
      <c r="A30" s="449">
        <v>6</v>
      </c>
      <c r="B30" s="451">
        <v>11</v>
      </c>
      <c r="C30" s="453" t="str">
        <f>IF('Med formler'!C30&lt;&gt;0,'Med formler'!C30," ")</f>
        <v> </v>
      </c>
      <c r="D30" s="455" t="str">
        <f>IF('Med formler'!D30&lt;&gt;0,'Med formler'!D30," ")</f>
        <v> </v>
      </c>
      <c r="E30" s="456"/>
      <c r="F30" s="456"/>
      <c r="G30" s="456"/>
      <c r="H30" s="481"/>
      <c r="I30" s="432"/>
      <c r="J30" s="156" t="s">
        <v>88</v>
      </c>
      <c r="K30" s="432"/>
      <c r="L30" s="432"/>
      <c r="M30" s="432"/>
      <c r="N30" s="114" t="s">
        <v>88</v>
      </c>
      <c r="O30" s="425"/>
      <c r="P30" s="427"/>
      <c r="Q30" s="146"/>
      <c r="R30" s="113"/>
      <c r="S30" s="432"/>
      <c r="T30" s="116" t="s">
        <v>86</v>
      </c>
      <c r="U30" s="115"/>
      <c r="V30" s="116" t="s">
        <v>88</v>
      </c>
      <c r="W30" s="478"/>
      <c r="X30" s="425"/>
      <c r="Y30" s="427"/>
      <c r="Z30" s="143"/>
      <c r="AA30" s="111" t="s">
        <v>86</v>
      </c>
      <c r="AB30" s="115"/>
      <c r="AC30" s="115"/>
      <c r="AD30" s="115"/>
      <c r="AE30" s="115"/>
      <c r="AF30" s="158" t="s">
        <v>86</v>
      </c>
      <c r="AG30" s="479"/>
      <c r="AH30" s="480"/>
      <c r="AI30" s="98"/>
      <c r="AJ30" s="145"/>
      <c r="AK30" s="266"/>
      <c r="AL30" s="406" t="str">
        <f>IF('Med formler'!AL30&lt;&gt;0,'Med formler'!AL30," ")</f>
        <v> </v>
      </c>
      <c r="AM30" s="403"/>
      <c r="AN30" s="257"/>
    </row>
    <row r="31" spans="1:40" ht="24.75" customHeight="1">
      <c r="A31" s="449"/>
      <c r="B31" s="452"/>
      <c r="C31" s="454"/>
      <c r="D31" s="458"/>
      <c r="E31" s="459"/>
      <c r="F31" s="459"/>
      <c r="G31" s="459"/>
      <c r="H31" s="482"/>
      <c r="I31" s="433"/>
      <c r="J31" s="119"/>
      <c r="K31" s="433"/>
      <c r="L31" s="433"/>
      <c r="M31" s="433"/>
      <c r="N31" s="124"/>
      <c r="O31" s="426"/>
      <c r="P31" s="428"/>
      <c r="Q31" s="147"/>
      <c r="R31" s="123"/>
      <c r="S31" s="431"/>
      <c r="T31" s="120"/>
      <c r="U31" s="121"/>
      <c r="V31" s="120"/>
      <c r="W31" s="488"/>
      <c r="X31" s="426"/>
      <c r="Y31" s="428"/>
      <c r="Z31" s="147"/>
      <c r="AA31" s="120"/>
      <c r="AB31" s="121"/>
      <c r="AC31" s="121"/>
      <c r="AD31" s="121"/>
      <c r="AE31" s="121"/>
      <c r="AF31" s="160"/>
      <c r="AG31" s="470"/>
      <c r="AH31" s="467"/>
      <c r="AI31" s="254"/>
      <c r="AJ31" s="126"/>
      <c r="AK31" s="262"/>
      <c r="AL31" s="407"/>
      <c r="AM31" s="404"/>
      <c r="AN31" s="257"/>
    </row>
    <row r="32" spans="1:40" ht="11.25" customHeight="1">
      <c r="A32" s="449"/>
      <c r="B32" s="473">
        <v>12</v>
      </c>
      <c r="C32" s="475" t="str">
        <f>IF('Med formler'!C32&lt;&gt;0,'Med formler'!C32," ")</f>
        <v> </v>
      </c>
      <c r="D32" s="476" t="str">
        <f>IF('Med formler'!D32&lt;&gt;0,'Med formler'!D32," ")</f>
        <v> </v>
      </c>
      <c r="E32" s="477"/>
      <c r="F32" s="477"/>
      <c r="G32" s="477"/>
      <c r="H32" s="486"/>
      <c r="I32" s="442"/>
      <c r="J32" s="155" t="s">
        <v>89</v>
      </c>
      <c r="K32" s="442"/>
      <c r="L32" s="442"/>
      <c r="M32" s="442"/>
      <c r="N32" s="148" t="s">
        <v>89</v>
      </c>
      <c r="O32" s="461"/>
      <c r="P32" s="428"/>
      <c r="Q32" s="146"/>
      <c r="R32" s="446"/>
      <c r="S32" s="127"/>
      <c r="T32" s="128" t="s">
        <v>87</v>
      </c>
      <c r="U32" s="127"/>
      <c r="V32" s="128" t="s">
        <v>89</v>
      </c>
      <c r="W32" s="471"/>
      <c r="X32" s="461"/>
      <c r="Y32" s="428"/>
      <c r="Z32" s="130"/>
      <c r="AA32" s="128" t="s">
        <v>87</v>
      </c>
      <c r="AB32" s="127"/>
      <c r="AC32" s="127"/>
      <c r="AD32" s="127"/>
      <c r="AE32" s="127"/>
      <c r="AF32" s="128" t="s">
        <v>87</v>
      </c>
      <c r="AG32" s="464"/>
      <c r="AH32" s="467"/>
      <c r="AI32" s="98"/>
      <c r="AJ32" s="133"/>
      <c r="AK32" s="265"/>
      <c r="AL32" s="407" t="str">
        <f>IF('Med formler'!AL32&lt;&gt;0,'Med formler'!AL32," ")</f>
        <v> </v>
      </c>
      <c r="AM32" s="404"/>
      <c r="AN32" s="257"/>
    </row>
    <row r="33" spans="1:40" ht="24.75" customHeight="1" thickBot="1">
      <c r="A33" s="449"/>
      <c r="B33" s="474"/>
      <c r="C33" s="454"/>
      <c r="D33" s="458"/>
      <c r="E33" s="459"/>
      <c r="F33" s="459"/>
      <c r="G33" s="459"/>
      <c r="H33" s="487"/>
      <c r="I33" s="472"/>
      <c r="J33" s="134"/>
      <c r="K33" s="472"/>
      <c r="L33" s="472"/>
      <c r="M33" s="472"/>
      <c r="N33" s="152"/>
      <c r="O33" s="462"/>
      <c r="P33" s="429"/>
      <c r="Q33" s="151"/>
      <c r="R33" s="463"/>
      <c r="S33" s="136"/>
      <c r="T33" s="135"/>
      <c r="U33" s="136"/>
      <c r="V33" s="135"/>
      <c r="W33" s="485"/>
      <c r="X33" s="462"/>
      <c r="Y33" s="429"/>
      <c r="Z33" s="138"/>
      <c r="AA33" s="135"/>
      <c r="AB33" s="136"/>
      <c r="AC33" s="136"/>
      <c r="AD33" s="136"/>
      <c r="AE33" s="136"/>
      <c r="AF33" s="135"/>
      <c r="AG33" s="465"/>
      <c r="AH33" s="468"/>
      <c r="AI33" s="250"/>
      <c r="AJ33" s="141"/>
      <c r="AK33" s="176"/>
      <c r="AL33" s="408"/>
      <c r="AM33" s="405"/>
      <c r="AN33" s="258"/>
    </row>
    <row r="34" spans="1:40" ht="11.25" customHeight="1">
      <c r="A34" s="448">
        <v>7</v>
      </c>
      <c r="B34" s="451">
        <v>13</v>
      </c>
      <c r="C34" s="453" t="str">
        <f>IF('Med formler'!C34&lt;&gt;0,'Med formler'!C34," ")</f>
        <v> </v>
      </c>
      <c r="D34" s="455" t="str">
        <f>IF('Med formler'!D34&lt;&gt;0,'Med formler'!D34," ")</f>
        <v> </v>
      </c>
      <c r="E34" s="456"/>
      <c r="F34" s="456"/>
      <c r="G34" s="456"/>
      <c r="H34" s="481"/>
      <c r="I34" s="432"/>
      <c r="J34" s="432"/>
      <c r="K34" s="111" t="s">
        <v>86</v>
      </c>
      <c r="L34" s="110"/>
      <c r="M34" s="432"/>
      <c r="N34" s="144" t="s">
        <v>86</v>
      </c>
      <c r="O34" s="425"/>
      <c r="P34" s="427"/>
      <c r="Q34" s="143"/>
      <c r="R34" s="483"/>
      <c r="S34" s="116" t="s">
        <v>88</v>
      </c>
      <c r="T34" s="115"/>
      <c r="U34" s="115"/>
      <c r="V34" s="432"/>
      <c r="W34" s="157" t="s">
        <v>86</v>
      </c>
      <c r="X34" s="425"/>
      <c r="Y34" s="427"/>
      <c r="Z34" s="143"/>
      <c r="AA34" s="110"/>
      <c r="AB34" s="116" t="s">
        <v>88</v>
      </c>
      <c r="AC34" s="115"/>
      <c r="AD34" s="116" t="s">
        <v>88</v>
      </c>
      <c r="AE34" s="115"/>
      <c r="AF34" s="110"/>
      <c r="AG34" s="479"/>
      <c r="AH34" s="480"/>
      <c r="AI34" s="98"/>
      <c r="AJ34" s="145"/>
      <c r="AK34" s="266"/>
      <c r="AL34" s="406" t="str">
        <f>IF('Med formler'!AL34&lt;&gt;0,'Med formler'!AL34," ")</f>
        <v> </v>
      </c>
      <c r="AM34" s="403"/>
      <c r="AN34" s="257"/>
    </row>
    <row r="35" spans="1:40" ht="24.75" customHeight="1">
      <c r="A35" s="449"/>
      <c r="B35" s="452"/>
      <c r="C35" s="454"/>
      <c r="D35" s="458"/>
      <c r="E35" s="459"/>
      <c r="F35" s="459"/>
      <c r="G35" s="459"/>
      <c r="H35" s="482"/>
      <c r="I35" s="433"/>
      <c r="J35" s="433"/>
      <c r="K35" s="119"/>
      <c r="L35" s="121"/>
      <c r="M35" s="433"/>
      <c r="N35" s="124"/>
      <c r="O35" s="426"/>
      <c r="P35" s="428"/>
      <c r="Q35" s="147"/>
      <c r="R35" s="484"/>
      <c r="S35" s="120"/>
      <c r="T35" s="121"/>
      <c r="U35" s="121"/>
      <c r="V35" s="431"/>
      <c r="W35" s="159"/>
      <c r="X35" s="426"/>
      <c r="Y35" s="428"/>
      <c r="Z35" s="147"/>
      <c r="AA35" s="121"/>
      <c r="AB35" s="120"/>
      <c r="AC35" s="121"/>
      <c r="AD35" s="120"/>
      <c r="AE35" s="121"/>
      <c r="AF35" s="121"/>
      <c r="AG35" s="470"/>
      <c r="AH35" s="467"/>
      <c r="AI35" s="254"/>
      <c r="AJ35" s="126"/>
      <c r="AK35" s="262"/>
      <c r="AL35" s="407"/>
      <c r="AM35" s="404"/>
      <c r="AN35" s="257"/>
    </row>
    <row r="36" spans="1:40" ht="11.25" customHeight="1">
      <c r="A36" s="449"/>
      <c r="B36" s="473">
        <v>14</v>
      </c>
      <c r="C36" s="491" t="str">
        <f>IF('Med formler'!C36&lt;&gt;0,'Med formler'!C36," ")</f>
        <v> </v>
      </c>
      <c r="D36" s="493" t="str">
        <f>IF('Med formler'!D36&lt;&gt;0,'Med formler'!D36," ")</f>
        <v> </v>
      </c>
      <c r="E36" s="494"/>
      <c r="F36" s="494"/>
      <c r="G36" s="494"/>
      <c r="H36" s="486"/>
      <c r="I36" s="442"/>
      <c r="J36" s="442"/>
      <c r="K36" s="155" t="s">
        <v>87</v>
      </c>
      <c r="L36" s="442"/>
      <c r="M36" s="127"/>
      <c r="N36" s="148" t="s">
        <v>87</v>
      </c>
      <c r="O36" s="461"/>
      <c r="P36" s="428"/>
      <c r="Q36" s="146"/>
      <c r="R36" s="446"/>
      <c r="S36" s="128" t="s">
        <v>89</v>
      </c>
      <c r="T36" s="127"/>
      <c r="U36" s="127"/>
      <c r="V36" s="127"/>
      <c r="W36" s="161" t="s">
        <v>87</v>
      </c>
      <c r="X36" s="461"/>
      <c r="Y36" s="428"/>
      <c r="Z36" s="130"/>
      <c r="AA36" s="127"/>
      <c r="AB36" s="128" t="s">
        <v>89</v>
      </c>
      <c r="AC36" s="127"/>
      <c r="AD36" s="128" t="s">
        <v>89</v>
      </c>
      <c r="AE36" s="127"/>
      <c r="AF36" s="131"/>
      <c r="AG36" s="464"/>
      <c r="AH36" s="467"/>
      <c r="AI36" s="98"/>
      <c r="AJ36" s="133"/>
      <c r="AK36" s="265"/>
      <c r="AL36" s="407" t="str">
        <f>IF('Med formler'!AL36&lt;&gt;0,'Med formler'!AL36," ")</f>
        <v> </v>
      </c>
      <c r="AM36" s="404"/>
      <c r="AN36" s="257"/>
    </row>
    <row r="37" spans="1:40" ht="24.75" customHeight="1" thickBot="1">
      <c r="A37" s="450"/>
      <c r="B37" s="474"/>
      <c r="C37" s="492"/>
      <c r="D37" s="495"/>
      <c r="E37" s="496"/>
      <c r="F37" s="496"/>
      <c r="G37" s="496"/>
      <c r="H37" s="487"/>
      <c r="I37" s="472"/>
      <c r="J37" s="472"/>
      <c r="K37" s="134"/>
      <c r="L37" s="472"/>
      <c r="M37" s="136"/>
      <c r="N37" s="152"/>
      <c r="O37" s="462"/>
      <c r="P37" s="429"/>
      <c r="Q37" s="151"/>
      <c r="R37" s="463"/>
      <c r="S37" s="135"/>
      <c r="T37" s="136"/>
      <c r="U37" s="136"/>
      <c r="V37" s="136"/>
      <c r="W37" s="162"/>
      <c r="X37" s="462"/>
      <c r="Y37" s="429"/>
      <c r="Z37" s="138"/>
      <c r="AA37" s="136"/>
      <c r="AB37" s="135"/>
      <c r="AC37" s="136"/>
      <c r="AD37" s="135"/>
      <c r="AE37" s="136"/>
      <c r="AF37" s="140"/>
      <c r="AG37" s="465"/>
      <c r="AH37" s="468"/>
      <c r="AI37" s="250"/>
      <c r="AJ37" s="141"/>
      <c r="AK37" s="176"/>
      <c r="AL37" s="408"/>
      <c r="AM37" s="405"/>
      <c r="AN37" s="258"/>
    </row>
    <row r="38" spans="1:40" ht="30" customHeight="1">
      <c r="A38" s="95"/>
      <c r="B38" s="95"/>
      <c r="C38" s="95"/>
      <c r="D38" s="98"/>
      <c r="E38" s="98"/>
      <c r="F38" s="98"/>
      <c r="G38" s="409" t="s">
        <v>7</v>
      </c>
      <c r="H38" s="168" t="s">
        <v>25</v>
      </c>
      <c r="I38" s="169" t="s">
        <v>25</v>
      </c>
      <c r="J38" s="169" t="s">
        <v>25</v>
      </c>
      <c r="K38" s="169" t="s">
        <v>25</v>
      </c>
      <c r="L38" s="169" t="s">
        <v>25</v>
      </c>
      <c r="M38" s="169" t="s">
        <v>25</v>
      </c>
      <c r="N38" s="169"/>
      <c r="O38" s="170"/>
      <c r="P38" s="171"/>
      <c r="Q38" s="172" t="s">
        <v>25</v>
      </c>
      <c r="R38" s="173" t="s">
        <v>25</v>
      </c>
      <c r="S38" s="169" t="s">
        <v>25</v>
      </c>
      <c r="T38" s="169" t="s">
        <v>25</v>
      </c>
      <c r="U38" s="169" t="s">
        <v>25</v>
      </c>
      <c r="V38" s="169" t="s">
        <v>25</v>
      </c>
      <c r="W38" s="174" t="s">
        <v>25</v>
      </c>
      <c r="X38" s="170"/>
      <c r="Y38" s="171"/>
      <c r="Z38" s="173" t="s">
        <v>25</v>
      </c>
      <c r="AA38" s="169" t="s">
        <v>25</v>
      </c>
      <c r="AB38" s="169" t="s">
        <v>25</v>
      </c>
      <c r="AC38" s="174" t="s">
        <v>25</v>
      </c>
      <c r="AD38" s="169" t="s">
        <v>25</v>
      </c>
      <c r="AE38" s="169" t="s">
        <v>25</v>
      </c>
      <c r="AF38" s="169" t="s">
        <v>25</v>
      </c>
      <c r="AG38" s="497"/>
      <c r="AH38" s="171"/>
      <c r="AI38" s="251"/>
      <c r="AJ38" s="168" t="s">
        <v>25</v>
      </c>
      <c r="AK38" s="175" t="s">
        <v>25</v>
      </c>
      <c r="AL38" s="390"/>
      <c r="AM38" s="391"/>
      <c r="AN38" s="392"/>
    </row>
    <row r="39" spans="1:40" ht="30" customHeight="1" thickBot="1">
      <c r="A39" s="95"/>
      <c r="B39" s="95"/>
      <c r="C39" s="95"/>
      <c r="D39" s="98"/>
      <c r="E39" s="98"/>
      <c r="F39" s="100"/>
      <c r="G39" s="410"/>
      <c r="H39" s="141"/>
      <c r="I39" s="176"/>
      <c r="J39" s="176"/>
      <c r="K39" s="176"/>
      <c r="L39" s="176"/>
      <c r="M39" s="176"/>
      <c r="N39" s="176"/>
      <c r="O39" s="177"/>
      <c r="P39" s="178"/>
      <c r="Q39" s="167"/>
      <c r="R39" s="179"/>
      <c r="S39" s="176"/>
      <c r="T39" s="176"/>
      <c r="U39" s="176"/>
      <c r="V39" s="176"/>
      <c r="W39" s="142"/>
      <c r="X39" s="177"/>
      <c r="Y39" s="178"/>
      <c r="Z39" s="179"/>
      <c r="AA39" s="176"/>
      <c r="AB39" s="176"/>
      <c r="AC39" s="142"/>
      <c r="AD39" s="176"/>
      <c r="AE39" s="176"/>
      <c r="AF39" s="176"/>
      <c r="AG39" s="498"/>
      <c r="AH39" s="178"/>
      <c r="AI39" s="252"/>
      <c r="AJ39" s="141"/>
      <c r="AK39" s="56"/>
      <c r="AL39" s="393"/>
      <c r="AM39" s="394"/>
      <c r="AN39" s="395"/>
    </row>
    <row r="40" spans="1:39" ht="21.75" customHeight="1">
      <c r="A40" s="95"/>
      <c r="B40" s="95"/>
      <c r="C40" s="95"/>
      <c r="D40" s="98"/>
      <c r="E40" s="98"/>
      <c r="F40" s="100"/>
      <c r="G40" s="100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180"/>
      <c r="AH40" s="180"/>
      <c r="AI40" s="180"/>
      <c r="AJ40" s="98"/>
      <c r="AK40" s="98"/>
      <c r="AL40" s="98"/>
      <c r="AM40" s="95"/>
    </row>
    <row r="41" spans="1:38" ht="34.5" customHeight="1">
      <c r="A41" s="95"/>
      <c r="B41" s="499" t="s">
        <v>19</v>
      </c>
      <c r="C41" s="499"/>
      <c r="D41" s="499"/>
      <c r="E41" s="560" t="str">
        <f>IF('Med formler'!E41&lt;&gt;0,'Med formler'!E41," ")</f>
        <v> </v>
      </c>
      <c r="F41" s="560"/>
      <c r="G41" s="560"/>
      <c r="H41" s="560"/>
      <c r="I41" s="560"/>
      <c r="J41" s="424" t="s">
        <v>9</v>
      </c>
      <c r="K41" s="343"/>
      <c r="L41" s="560" t="str">
        <f>IF('Med formler'!L41&lt;&gt;0,'Med formler'!L41," ")</f>
        <v> </v>
      </c>
      <c r="M41" s="560"/>
      <c r="N41" s="560"/>
      <c r="O41" s="95"/>
      <c r="P41" s="95"/>
      <c r="Q41" s="95"/>
      <c r="R41" s="95"/>
      <c r="S41" s="95"/>
      <c r="T41" s="95"/>
      <c r="U41" s="95"/>
      <c r="V41" s="95"/>
      <c r="W41" s="420" t="s">
        <v>10</v>
      </c>
      <c r="X41" s="420"/>
      <c r="Y41" s="420"/>
      <c r="Z41" s="560" t="str">
        <f>IF('Med formler'!Z41&lt;&gt;0,'Med formler'!Z41," ")</f>
        <v> </v>
      </c>
      <c r="AA41" s="560"/>
      <c r="AB41" s="560"/>
      <c r="AC41" s="560"/>
      <c r="AD41" s="560"/>
      <c r="AE41" s="560"/>
      <c r="AF41" s="560"/>
      <c r="AG41" s="424" t="s">
        <v>9</v>
      </c>
      <c r="AH41" s="343"/>
      <c r="AI41" s="560" t="str">
        <f>IF('Med formler'!AI41&lt;&gt;0,'Med formler'!AI41," ")</f>
        <v> </v>
      </c>
      <c r="AJ41" s="560"/>
      <c r="AK41" s="560"/>
      <c r="AL41" s="292"/>
    </row>
    <row r="42" spans="1:39" ht="12.75">
      <c r="A42" s="95"/>
      <c r="B42" s="95"/>
      <c r="C42" s="95"/>
      <c r="D42" s="95"/>
      <c r="E42" s="489"/>
      <c r="F42" s="489"/>
      <c r="G42" s="489"/>
      <c r="H42" s="95"/>
      <c r="I42" s="95"/>
      <c r="J42" s="489"/>
      <c r="K42" s="489"/>
      <c r="L42" s="490"/>
      <c r="M42" s="98"/>
      <c r="N42" s="95"/>
      <c r="O42" s="95"/>
      <c r="P42" s="95"/>
      <c r="Q42" s="95"/>
      <c r="R42" s="95"/>
      <c r="S42" s="98"/>
      <c r="T42" s="98"/>
      <c r="U42" s="98"/>
      <c r="V42" s="98"/>
      <c r="W42" s="98"/>
      <c r="X42" s="98"/>
      <c r="Y42" s="98"/>
      <c r="Z42" s="95"/>
      <c r="AA42" s="95"/>
      <c r="AB42" s="98"/>
      <c r="AC42" s="98"/>
      <c r="AD42" s="98"/>
      <c r="AE42" s="98"/>
      <c r="AF42" s="98"/>
      <c r="AG42" s="98"/>
      <c r="AH42" s="98"/>
      <c r="AI42" s="98"/>
      <c r="AJ42" s="95"/>
      <c r="AK42" s="95"/>
      <c r="AL42" s="95"/>
      <c r="AM42" s="98"/>
    </row>
    <row r="43" spans="1:39" ht="14.25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181" t="s">
        <v>21</v>
      </c>
      <c r="AH43" s="181"/>
      <c r="AI43" s="181"/>
      <c r="AJ43" s="95"/>
      <c r="AK43" s="95"/>
      <c r="AL43" s="95"/>
      <c r="AM43" s="95"/>
    </row>
  </sheetData>
  <sheetProtection password="CA2D" sheet="1"/>
  <mergeCells count="264">
    <mergeCell ref="AI41:AK41"/>
    <mergeCell ref="T3:X4"/>
    <mergeCell ref="L41:N41"/>
    <mergeCell ref="E41:I41"/>
    <mergeCell ref="AL26:AL27"/>
    <mergeCell ref="AL28:AL29"/>
    <mergeCell ref="AL30:AL31"/>
    <mergeCell ref="AL32:AL33"/>
    <mergeCell ref="AL34:AL35"/>
    <mergeCell ref="AL36:AL37"/>
    <mergeCell ref="Y34:Y37"/>
    <mergeCell ref="J34:J35"/>
    <mergeCell ref="AL14:AL15"/>
    <mergeCell ref="AL16:AL17"/>
    <mergeCell ref="AL18:AL19"/>
    <mergeCell ref="AL20:AL21"/>
    <mergeCell ref="AL22:AL23"/>
    <mergeCell ref="AL24:AL25"/>
    <mergeCell ref="R34:R35"/>
    <mergeCell ref="AG38:AG39"/>
    <mergeCell ref="AG41:AH41"/>
    <mergeCell ref="B41:D41"/>
    <mergeCell ref="Z41:AF41"/>
    <mergeCell ref="L36:L37"/>
    <mergeCell ref="X34:X35"/>
    <mergeCell ref="M34:M35"/>
    <mergeCell ref="AG34:AG35"/>
    <mergeCell ref="X36:X37"/>
    <mergeCell ref="AG36:AG37"/>
    <mergeCell ref="E42:G42"/>
    <mergeCell ref="J42:L42"/>
    <mergeCell ref="AH34:AH37"/>
    <mergeCell ref="AM34:AM37"/>
    <mergeCell ref="B36:B37"/>
    <mergeCell ref="C36:C37"/>
    <mergeCell ref="D36:G37"/>
    <mergeCell ref="H36:H37"/>
    <mergeCell ref="I36:I37"/>
    <mergeCell ref="J36:J37"/>
    <mergeCell ref="O36:O37"/>
    <mergeCell ref="R36:R37"/>
    <mergeCell ref="P34:P37"/>
    <mergeCell ref="P30:P33"/>
    <mergeCell ref="S30:S31"/>
    <mergeCell ref="W30:W31"/>
    <mergeCell ref="R32:R33"/>
    <mergeCell ref="W32:W33"/>
    <mergeCell ref="V34:V35"/>
    <mergeCell ref="O30:O31"/>
    <mergeCell ref="B32:B33"/>
    <mergeCell ref="C32:C33"/>
    <mergeCell ref="D32:G33"/>
    <mergeCell ref="A34:A37"/>
    <mergeCell ref="B34:B35"/>
    <mergeCell ref="C34:C35"/>
    <mergeCell ref="D34:G35"/>
    <mergeCell ref="A30:A33"/>
    <mergeCell ref="B30:B31"/>
    <mergeCell ref="C30:C31"/>
    <mergeCell ref="AG32:AG33"/>
    <mergeCell ref="X30:X31"/>
    <mergeCell ref="X32:X33"/>
    <mergeCell ref="I34:I35"/>
    <mergeCell ref="H32:H33"/>
    <mergeCell ref="I32:I33"/>
    <mergeCell ref="K32:K33"/>
    <mergeCell ref="L32:L33"/>
    <mergeCell ref="H34:H35"/>
    <mergeCell ref="O34:O35"/>
    <mergeCell ref="M32:M33"/>
    <mergeCell ref="O32:O33"/>
    <mergeCell ref="Y30:Y33"/>
    <mergeCell ref="AG30:AG31"/>
    <mergeCell ref="AH30:AH33"/>
    <mergeCell ref="AG28:AG29"/>
    <mergeCell ref="AH26:AH29"/>
    <mergeCell ref="O26:O27"/>
    <mergeCell ref="P26:P29"/>
    <mergeCell ref="R26:R27"/>
    <mergeCell ref="D30:G31"/>
    <mergeCell ref="H30:H31"/>
    <mergeCell ref="I30:I31"/>
    <mergeCell ref="K30:K31"/>
    <mergeCell ref="L30:L31"/>
    <mergeCell ref="M30:M31"/>
    <mergeCell ref="C28:C29"/>
    <mergeCell ref="D28:G29"/>
    <mergeCell ref="H28:H29"/>
    <mergeCell ref="I28:I29"/>
    <mergeCell ref="W26:W27"/>
    <mergeCell ref="X26:X27"/>
    <mergeCell ref="X28:X29"/>
    <mergeCell ref="N26:N27"/>
    <mergeCell ref="R28:R29"/>
    <mergeCell ref="V28:V29"/>
    <mergeCell ref="B24:B25"/>
    <mergeCell ref="C24:C25"/>
    <mergeCell ref="D24:G25"/>
    <mergeCell ref="V22:V23"/>
    <mergeCell ref="K22:K23"/>
    <mergeCell ref="P22:P25"/>
    <mergeCell ref="N24:N25"/>
    <mergeCell ref="J22:J23"/>
    <mergeCell ref="B28:B29"/>
    <mergeCell ref="X22:X23"/>
    <mergeCell ref="S24:S25"/>
    <mergeCell ref="S22:S23"/>
    <mergeCell ref="O28:O29"/>
    <mergeCell ref="H26:H27"/>
    <mergeCell ref="I26:I27"/>
    <mergeCell ref="K26:K27"/>
    <mergeCell ref="H24:H25"/>
    <mergeCell ref="J24:J25"/>
    <mergeCell ref="AH22:AH25"/>
    <mergeCell ref="AM22:AM25"/>
    <mergeCell ref="K28:K29"/>
    <mergeCell ref="L28:L29"/>
    <mergeCell ref="Y26:Y29"/>
    <mergeCell ref="AG26:AG27"/>
    <mergeCell ref="O24:O25"/>
    <mergeCell ref="K24:K25"/>
    <mergeCell ref="L24:L25"/>
    <mergeCell ref="Y22:Y25"/>
    <mergeCell ref="A26:A29"/>
    <mergeCell ref="B26:B27"/>
    <mergeCell ref="C26:C27"/>
    <mergeCell ref="D26:G27"/>
    <mergeCell ref="N28:N29"/>
    <mergeCell ref="A22:A25"/>
    <mergeCell ref="B22:B23"/>
    <mergeCell ref="C22:C23"/>
    <mergeCell ref="D22:G23"/>
    <mergeCell ref="H22:H23"/>
    <mergeCell ref="AG22:AG23"/>
    <mergeCell ref="X24:X25"/>
    <mergeCell ref="AG24:AG25"/>
    <mergeCell ref="L22:L23"/>
    <mergeCell ref="O22:O23"/>
    <mergeCell ref="X20:X21"/>
    <mergeCell ref="P18:P21"/>
    <mergeCell ref="R18:R19"/>
    <mergeCell ref="W18:W19"/>
    <mergeCell ref="X18:X19"/>
    <mergeCell ref="S20:S21"/>
    <mergeCell ref="W20:W21"/>
    <mergeCell ref="H20:H21"/>
    <mergeCell ref="J20:J21"/>
    <mergeCell ref="K20:K21"/>
    <mergeCell ref="N20:N21"/>
    <mergeCell ref="Y18:Y21"/>
    <mergeCell ref="AG18:AG19"/>
    <mergeCell ref="AH18:AH21"/>
    <mergeCell ref="AM18:AM21"/>
    <mergeCell ref="AG20:AG21"/>
    <mergeCell ref="K18:K19"/>
    <mergeCell ref="M18:M19"/>
    <mergeCell ref="N18:N19"/>
    <mergeCell ref="O18:O19"/>
    <mergeCell ref="O20:O21"/>
    <mergeCell ref="A18:A21"/>
    <mergeCell ref="B18:B19"/>
    <mergeCell ref="C18:C19"/>
    <mergeCell ref="D18:G19"/>
    <mergeCell ref="H18:H19"/>
    <mergeCell ref="J18:J19"/>
    <mergeCell ref="B20:B21"/>
    <mergeCell ref="C20:C21"/>
    <mergeCell ref="D20:G21"/>
    <mergeCell ref="AH14:AH17"/>
    <mergeCell ref="AM14:AM17"/>
    <mergeCell ref="B16:B17"/>
    <mergeCell ref="C16:C17"/>
    <mergeCell ref="D16:G17"/>
    <mergeCell ref="I16:I17"/>
    <mergeCell ref="J16:J17"/>
    <mergeCell ref="K16:K17"/>
    <mergeCell ref="M16:M17"/>
    <mergeCell ref="AG16:AG17"/>
    <mergeCell ref="Y14:Y17"/>
    <mergeCell ref="AG14:AG15"/>
    <mergeCell ref="M14:M15"/>
    <mergeCell ref="O14:O15"/>
    <mergeCell ref="P14:P17"/>
    <mergeCell ref="S14:S15"/>
    <mergeCell ref="N16:N17"/>
    <mergeCell ref="O16:O17"/>
    <mergeCell ref="V16:V17"/>
    <mergeCell ref="X16:X17"/>
    <mergeCell ref="W14:W15"/>
    <mergeCell ref="X14:X15"/>
    <mergeCell ref="S16:S17"/>
    <mergeCell ref="I14:I15"/>
    <mergeCell ref="J14:J15"/>
    <mergeCell ref="K14:K15"/>
    <mergeCell ref="D12:G13"/>
    <mergeCell ref="I12:I13"/>
    <mergeCell ref="J12:J13"/>
    <mergeCell ref="A14:A17"/>
    <mergeCell ref="B14:B15"/>
    <mergeCell ref="C14:C15"/>
    <mergeCell ref="D14:G15"/>
    <mergeCell ref="O12:O13"/>
    <mergeCell ref="R12:R13"/>
    <mergeCell ref="AG12:AG13"/>
    <mergeCell ref="AH10:AH13"/>
    <mergeCell ref="AM10:AM13"/>
    <mergeCell ref="AG10:AG11"/>
    <mergeCell ref="W12:W13"/>
    <mergeCell ref="X12:X13"/>
    <mergeCell ref="N12:N13"/>
    <mergeCell ref="A10:A13"/>
    <mergeCell ref="B10:B11"/>
    <mergeCell ref="C10:C11"/>
    <mergeCell ref="D10:G11"/>
    <mergeCell ref="I10:I11"/>
    <mergeCell ref="J10:J11"/>
    <mergeCell ref="L12:L13"/>
    <mergeCell ref="B12:B13"/>
    <mergeCell ref="C12:C13"/>
    <mergeCell ref="AB3:AE4"/>
    <mergeCell ref="X9:Y9"/>
    <mergeCell ref="AA6:AI7"/>
    <mergeCell ref="X10:X11"/>
    <mergeCell ref="Y10:Y13"/>
    <mergeCell ref="V12:V13"/>
    <mergeCell ref="W10:W11"/>
    <mergeCell ref="AG9:AH9"/>
    <mergeCell ref="W41:Y41"/>
    <mergeCell ref="D9:G9"/>
    <mergeCell ref="J41:K41"/>
    <mergeCell ref="O10:O11"/>
    <mergeCell ref="P10:P13"/>
    <mergeCell ref="S10:S11"/>
    <mergeCell ref="V10:V11"/>
    <mergeCell ref="M10:M11"/>
    <mergeCell ref="N10:N11"/>
    <mergeCell ref="O9:P9"/>
    <mergeCell ref="G38:G39"/>
    <mergeCell ref="A1:G6"/>
    <mergeCell ref="Z3:AA4"/>
    <mergeCell ref="U7:Y7"/>
    <mergeCell ref="Q7:T7"/>
    <mergeCell ref="H6:M7"/>
    <mergeCell ref="H3:I4"/>
    <mergeCell ref="J3:P4"/>
    <mergeCell ref="S3:S4"/>
    <mergeCell ref="O7:P7"/>
    <mergeCell ref="AN18:AN21"/>
    <mergeCell ref="AL38:AN39"/>
    <mergeCell ref="AI10:AI11"/>
    <mergeCell ref="AI12:AI13"/>
    <mergeCell ref="AI14:AI15"/>
    <mergeCell ref="AI16:AI17"/>
    <mergeCell ref="AM26:AM29"/>
    <mergeCell ref="AM30:AM33"/>
    <mergeCell ref="AL10:AL11"/>
    <mergeCell ref="AL12:AL13"/>
    <mergeCell ref="AJ3:AL3"/>
    <mergeCell ref="AJ4:AL4"/>
    <mergeCell ref="AJ6:AM6"/>
    <mergeCell ref="AJ7:AN7"/>
    <mergeCell ref="AJ5:AN5"/>
    <mergeCell ref="AN14:AN17"/>
    <mergeCell ref="AN10:AN1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53" r:id="rId2"/>
  <ignoredErrors>
    <ignoredError sqref="D16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showGridLines="0" zoomScale="60" zoomScaleNormal="60" zoomScalePageLayoutView="0" workbookViewId="0" topLeftCell="A19">
      <selection activeCell="D24" sqref="D24:G25"/>
    </sheetView>
  </sheetViews>
  <sheetFormatPr defaultColWidth="9.140625" defaultRowHeight="12.75"/>
  <cols>
    <col min="1" max="1" width="6.140625" style="0" customWidth="1"/>
    <col min="2" max="2" width="4.7109375" style="0" customWidth="1"/>
    <col min="3" max="3" width="14.7109375" style="0" customWidth="1"/>
    <col min="4" max="6" width="9.7109375" style="0" customWidth="1"/>
    <col min="7" max="7" width="13.7109375" style="0" customWidth="1"/>
    <col min="8" max="8" width="10.00390625" style="0" customWidth="1"/>
    <col min="9" max="10" width="15.421875" style="0" customWidth="1"/>
    <col min="11" max="11" width="15.57421875" style="0" customWidth="1"/>
    <col min="13" max="13" width="13.8515625" style="0" customWidth="1"/>
    <col min="14" max="14" width="19.140625" style="0" customWidth="1"/>
    <col min="15" max="15" width="17.7109375" style="0" customWidth="1"/>
    <col min="16" max="17" width="12.7109375" style="0" customWidth="1"/>
    <col min="18" max="18" width="18.7109375" style="0" customWidth="1"/>
    <col min="19" max="19" width="23.57421875" style="0" customWidth="1"/>
  </cols>
  <sheetData>
    <row r="1" spans="1:26" ht="33.75" customHeight="1">
      <c r="A1" s="95"/>
      <c r="B1" s="95"/>
      <c r="C1" s="95"/>
      <c r="D1" s="95"/>
      <c r="E1" s="95"/>
      <c r="F1" s="95"/>
      <c r="G1" s="95"/>
      <c r="H1" s="191"/>
      <c r="I1" s="513" t="str">
        <f>IF('Med formler'!I1&lt;&gt;0,'Med formler'!I1," ")</f>
        <v> </v>
      </c>
      <c r="J1" s="514"/>
      <c r="K1" s="514"/>
      <c r="L1" s="514"/>
      <c r="M1" s="514"/>
      <c r="N1" s="514"/>
      <c r="O1" s="514"/>
      <c r="P1" s="514"/>
      <c r="Q1" s="514"/>
      <c r="R1" s="514"/>
      <c r="S1" s="192"/>
      <c r="T1" s="10"/>
      <c r="U1" s="10"/>
      <c r="V1" s="10"/>
      <c r="W1" s="10"/>
      <c r="X1" s="10"/>
      <c r="Y1" s="10"/>
      <c r="Z1" s="10"/>
    </row>
    <row r="2" spans="1:26" ht="15" customHeight="1">
      <c r="A2" s="95"/>
      <c r="B2" s="95"/>
      <c r="C2" s="95"/>
      <c r="D2" s="95"/>
      <c r="E2" s="95"/>
      <c r="F2" s="95"/>
      <c r="G2" s="95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0"/>
      <c r="U2" s="10"/>
      <c r="V2" s="10"/>
      <c r="W2" s="10"/>
      <c r="X2" s="10"/>
      <c r="Y2" s="10"/>
      <c r="Z2" s="10"/>
    </row>
    <row r="3" spans="1:19" ht="15" customHeight="1">
      <c r="A3" s="95"/>
      <c r="B3" s="95"/>
      <c r="C3" s="95"/>
      <c r="D3" s="95"/>
      <c r="E3" s="95"/>
      <c r="F3" s="95"/>
      <c r="G3" s="95"/>
      <c r="I3" s="263"/>
      <c r="J3" s="95"/>
      <c r="K3" s="95"/>
      <c r="L3" s="95"/>
      <c r="M3" s="95"/>
      <c r="N3" s="98"/>
      <c r="O3" s="98"/>
      <c r="P3" s="95"/>
      <c r="Q3" s="95"/>
      <c r="R3" s="95"/>
      <c r="S3" s="95"/>
    </row>
    <row r="4" spans="1:19" ht="15" customHeight="1">
      <c r="A4" s="95"/>
      <c r="B4" s="95"/>
      <c r="C4" s="95"/>
      <c r="D4" s="95"/>
      <c r="E4" s="95"/>
      <c r="F4" s="95"/>
      <c r="G4" s="95"/>
      <c r="H4" s="543" t="s">
        <v>74</v>
      </c>
      <c r="I4" s="500" t="str">
        <f>IF('Med formler'!L3&lt;&gt;0,'Med formler'!L3," ")</f>
        <v> </v>
      </c>
      <c r="J4" s="500"/>
      <c r="K4" s="500"/>
      <c r="L4" s="500"/>
      <c r="M4" s="541" t="s">
        <v>73</v>
      </c>
      <c r="N4" s="544" t="str">
        <f>IF('Med formler'!V3&lt;&gt;0,'Med formler'!V3," ")</f>
        <v> </v>
      </c>
      <c r="O4" s="544"/>
      <c r="Q4" s="541" t="s">
        <v>77</v>
      </c>
      <c r="R4" s="502" t="str">
        <f>IF('Med formler'!AE3&lt;&gt;0,'Med formler'!AE3," ")</f>
        <v> </v>
      </c>
      <c r="S4" s="291"/>
    </row>
    <row r="5" spans="1:19" ht="15" customHeight="1">
      <c r="A5" s="95"/>
      <c r="B5" s="95"/>
      <c r="C5" s="95"/>
      <c r="D5" s="95"/>
      <c r="E5" s="95"/>
      <c r="F5" s="95"/>
      <c r="G5" s="95"/>
      <c r="H5" s="543"/>
      <c r="I5" s="501"/>
      <c r="J5" s="501"/>
      <c r="K5" s="501"/>
      <c r="L5" s="501"/>
      <c r="M5" s="541"/>
      <c r="N5" s="545"/>
      <c r="O5" s="545"/>
      <c r="Q5" s="541"/>
      <c r="R5" s="503"/>
      <c r="S5" s="291"/>
    </row>
    <row r="6" spans="1:19" ht="15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8"/>
    </row>
    <row r="7" spans="1:19" ht="15" customHeight="1" thickBo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</row>
    <row r="8" spans="1:20" ht="23.25">
      <c r="A8" s="532" t="s">
        <v>13</v>
      </c>
      <c r="B8" s="534" t="s">
        <v>14</v>
      </c>
      <c r="C8" s="526" t="s">
        <v>0</v>
      </c>
      <c r="D8" s="520" t="s">
        <v>1</v>
      </c>
      <c r="E8" s="521"/>
      <c r="F8" s="521"/>
      <c r="G8" s="522"/>
      <c r="H8" s="539" t="s">
        <v>26</v>
      </c>
      <c r="I8" s="534" t="s">
        <v>27</v>
      </c>
      <c r="J8" s="194" t="s">
        <v>28</v>
      </c>
      <c r="K8" s="193" t="s">
        <v>29</v>
      </c>
      <c r="L8" s="534" t="s">
        <v>30</v>
      </c>
      <c r="M8" s="194" t="s">
        <v>43</v>
      </c>
      <c r="N8" s="193" t="s">
        <v>31</v>
      </c>
      <c r="O8" s="194" t="s">
        <v>32</v>
      </c>
      <c r="P8" s="534" t="s">
        <v>33</v>
      </c>
      <c r="Q8" s="194" t="s">
        <v>34</v>
      </c>
      <c r="R8" s="208" t="s">
        <v>70</v>
      </c>
      <c r="S8" s="537" t="s">
        <v>35</v>
      </c>
      <c r="T8" s="11"/>
    </row>
    <row r="9" spans="1:20" ht="24" thickBot="1">
      <c r="A9" s="533"/>
      <c r="B9" s="535"/>
      <c r="C9" s="527"/>
      <c r="D9" s="523"/>
      <c r="E9" s="524"/>
      <c r="F9" s="524"/>
      <c r="G9" s="525"/>
      <c r="H9" s="540"/>
      <c r="I9" s="535"/>
      <c r="J9" s="196" t="s">
        <v>36</v>
      </c>
      <c r="K9" s="195" t="s">
        <v>37</v>
      </c>
      <c r="L9" s="535"/>
      <c r="M9" s="196" t="s">
        <v>38</v>
      </c>
      <c r="N9" s="195" t="s">
        <v>39</v>
      </c>
      <c r="O9" s="196" t="s">
        <v>40</v>
      </c>
      <c r="P9" s="535"/>
      <c r="Q9" s="196" t="s">
        <v>41</v>
      </c>
      <c r="R9" s="209" t="s">
        <v>71</v>
      </c>
      <c r="S9" s="538"/>
      <c r="T9" s="11"/>
    </row>
    <row r="10" spans="1:20" ht="21.75" customHeight="1">
      <c r="A10" s="197"/>
      <c r="B10" s="534">
        <v>1</v>
      </c>
      <c r="C10" s="531" t="str">
        <f>IF('Med formler'!C10&lt;&gt;0,'Med formler'!C10," ")</f>
        <v> </v>
      </c>
      <c r="D10" s="507" t="str">
        <f>IF('Med formler'!D10&lt;&gt;0,'Med formler'!D10," ")</f>
        <v> </v>
      </c>
      <c r="E10" s="508"/>
      <c r="F10" s="508"/>
      <c r="G10" s="509"/>
      <c r="H10" s="198">
        <v>1</v>
      </c>
      <c r="I10" s="202" t="s">
        <v>3</v>
      </c>
      <c r="J10" s="202" t="s">
        <v>3</v>
      </c>
      <c r="K10" s="202"/>
      <c r="L10" s="202"/>
      <c r="M10" s="202"/>
      <c r="N10" s="202"/>
      <c r="O10" s="202"/>
      <c r="P10" s="202"/>
      <c r="Q10" s="202"/>
      <c r="R10" s="202"/>
      <c r="S10" s="203"/>
      <c r="T10" s="12"/>
    </row>
    <row r="11" spans="1:20" ht="21.75" customHeight="1" thickBot="1">
      <c r="A11" s="542">
        <v>1</v>
      </c>
      <c r="B11" s="536"/>
      <c r="C11" s="474"/>
      <c r="D11" s="510"/>
      <c r="E11" s="511"/>
      <c r="F11" s="511"/>
      <c r="G11" s="512"/>
      <c r="H11" s="199">
        <v>2</v>
      </c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5"/>
      <c r="T11" s="12"/>
    </row>
    <row r="12" spans="1:20" ht="21.75" customHeight="1">
      <c r="A12" s="542"/>
      <c r="B12" s="473">
        <v>2</v>
      </c>
      <c r="C12" s="504" t="str">
        <f>IF('Med formler'!C12&lt;&gt;0,'Med formler'!C12," ")</f>
        <v> </v>
      </c>
      <c r="D12" s="507" t="str">
        <f>IF('Med formler'!D12&lt;&gt;0,'Med formler'!D12," ")</f>
        <v> </v>
      </c>
      <c r="E12" s="508"/>
      <c r="F12" s="508"/>
      <c r="G12" s="509"/>
      <c r="H12" s="199">
        <v>1</v>
      </c>
      <c r="I12" s="204" t="s">
        <v>3</v>
      </c>
      <c r="J12" s="204"/>
      <c r="K12" s="204"/>
      <c r="L12" s="204"/>
      <c r="M12" s="204"/>
      <c r="N12" s="204"/>
      <c r="O12" s="204"/>
      <c r="P12" s="204"/>
      <c r="Q12" s="204"/>
      <c r="R12" s="204"/>
      <c r="S12" s="205" t="s">
        <v>3</v>
      </c>
      <c r="T12" s="12"/>
    </row>
    <row r="13" spans="1:20" ht="21.75" customHeight="1" thickBot="1">
      <c r="A13" s="200"/>
      <c r="B13" s="535"/>
      <c r="C13" s="505"/>
      <c r="D13" s="510"/>
      <c r="E13" s="511"/>
      <c r="F13" s="511"/>
      <c r="G13" s="512"/>
      <c r="H13" s="201">
        <v>2</v>
      </c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7"/>
      <c r="T13" s="12"/>
    </row>
    <row r="14" spans="1:20" ht="21.75" customHeight="1">
      <c r="A14" s="197"/>
      <c r="B14" s="534">
        <v>3</v>
      </c>
      <c r="C14" s="504" t="str">
        <f>IF('Med formler'!C14&lt;&gt;0,'Med formler'!C14," ")</f>
        <v> </v>
      </c>
      <c r="D14" s="507" t="str">
        <f>IF('Med formler'!D14&lt;&gt;0,'Med formler'!D14," ")</f>
        <v> </v>
      </c>
      <c r="E14" s="508"/>
      <c r="F14" s="508"/>
      <c r="G14" s="509"/>
      <c r="H14" s="198">
        <v>1</v>
      </c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3"/>
      <c r="T14" s="12"/>
    </row>
    <row r="15" spans="1:20" ht="21.75" customHeight="1" thickBot="1">
      <c r="A15" s="542">
        <v>2</v>
      </c>
      <c r="B15" s="536"/>
      <c r="C15" s="505"/>
      <c r="D15" s="510"/>
      <c r="E15" s="511"/>
      <c r="F15" s="511"/>
      <c r="G15" s="512"/>
      <c r="H15" s="199">
        <v>2</v>
      </c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5"/>
      <c r="T15" s="12"/>
    </row>
    <row r="16" spans="1:20" ht="21.75" customHeight="1">
      <c r="A16" s="542"/>
      <c r="B16" s="473">
        <v>4</v>
      </c>
      <c r="C16" s="504" t="str">
        <f>IF('Med formler'!C16&lt;&gt;0,'Med formler'!C16," ")</f>
        <v> </v>
      </c>
      <c r="D16" s="507" t="str">
        <f>IF('Med formler'!D16&lt;&gt;0,'Med formler'!D16," ")</f>
        <v> </v>
      </c>
      <c r="E16" s="508"/>
      <c r="F16" s="508"/>
      <c r="G16" s="509"/>
      <c r="H16" s="199">
        <v>1</v>
      </c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5"/>
      <c r="T16" s="12"/>
    </row>
    <row r="17" spans="1:20" ht="21.75" customHeight="1" thickBot="1">
      <c r="A17" s="200"/>
      <c r="B17" s="535"/>
      <c r="C17" s="505"/>
      <c r="D17" s="510"/>
      <c r="E17" s="511"/>
      <c r="F17" s="511"/>
      <c r="G17" s="512"/>
      <c r="H17" s="201">
        <v>2</v>
      </c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7"/>
      <c r="T17" s="12"/>
    </row>
    <row r="18" spans="1:20" ht="21.75" customHeight="1">
      <c r="A18" s="197"/>
      <c r="B18" s="534">
        <v>5</v>
      </c>
      <c r="C18" s="504" t="str">
        <f>IF('Med formler'!C18&lt;&gt;0,'Med formler'!C18," ")</f>
        <v> </v>
      </c>
      <c r="D18" s="507" t="str">
        <f>IF('Med formler'!D18&lt;&gt;0,'Med formler'!D18," ")</f>
        <v> </v>
      </c>
      <c r="E18" s="508"/>
      <c r="F18" s="508"/>
      <c r="G18" s="509"/>
      <c r="H18" s="198">
        <v>1</v>
      </c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3"/>
      <c r="T18" s="12"/>
    </row>
    <row r="19" spans="1:20" ht="21.75" customHeight="1" thickBot="1">
      <c r="A19" s="542">
        <v>3</v>
      </c>
      <c r="B19" s="536"/>
      <c r="C19" s="505"/>
      <c r="D19" s="510"/>
      <c r="E19" s="511"/>
      <c r="F19" s="511"/>
      <c r="G19" s="512"/>
      <c r="H19" s="199">
        <v>2</v>
      </c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5"/>
      <c r="T19" s="12"/>
    </row>
    <row r="20" spans="1:20" ht="21.75" customHeight="1">
      <c r="A20" s="542"/>
      <c r="B20" s="473">
        <v>6</v>
      </c>
      <c r="C20" s="504" t="str">
        <f>IF('Med formler'!C20&lt;&gt;0,'Med formler'!C20," ")</f>
        <v> </v>
      </c>
      <c r="D20" s="507" t="str">
        <f>IF('Med formler'!D20&lt;&gt;0,'Med formler'!D20," ")</f>
        <v> </v>
      </c>
      <c r="E20" s="508"/>
      <c r="F20" s="508"/>
      <c r="G20" s="509"/>
      <c r="H20" s="199">
        <v>1</v>
      </c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5"/>
      <c r="T20" s="12"/>
    </row>
    <row r="21" spans="1:20" ht="21.75" customHeight="1" thickBot="1">
      <c r="A21" s="200"/>
      <c r="B21" s="535"/>
      <c r="C21" s="505"/>
      <c r="D21" s="510"/>
      <c r="E21" s="511"/>
      <c r="F21" s="511"/>
      <c r="G21" s="512"/>
      <c r="H21" s="201">
        <v>2</v>
      </c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7"/>
      <c r="T21" s="12"/>
    </row>
    <row r="22" spans="1:20" ht="21.75" customHeight="1">
      <c r="A22" s="197"/>
      <c r="B22" s="534">
        <v>7</v>
      </c>
      <c r="C22" s="504" t="str">
        <f>IF('Med formler'!C22&lt;&gt;0,'Med formler'!C22," ")</f>
        <v> </v>
      </c>
      <c r="D22" s="507" t="str">
        <f>IF('Med formler'!D22&lt;&gt;0,'Med formler'!D22," ")</f>
        <v> </v>
      </c>
      <c r="E22" s="508"/>
      <c r="F22" s="508"/>
      <c r="G22" s="509"/>
      <c r="H22" s="198">
        <v>1</v>
      </c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3"/>
      <c r="T22" s="12"/>
    </row>
    <row r="23" spans="1:20" ht="21.75" customHeight="1" thickBot="1">
      <c r="A23" s="542">
        <v>4</v>
      </c>
      <c r="B23" s="536"/>
      <c r="C23" s="505"/>
      <c r="D23" s="510"/>
      <c r="E23" s="511"/>
      <c r="F23" s="511"/>
      <c r="G23" s="512"/>
      <c r="H23" s="199">
        <v>2</v>
      </c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5"/>
      <c r="T23" s="12"/>
    </row>
    <row r="24" spans="1:20" ht="21.75" customHeight="1">
      <c r="A24" s="542"/>
      <c r="B24" s="473">
        <v>8</v>
      </c>
      <c r="C24" s="504" t="str">
        <f>IF('Med formler'!C24&lt;&gt;0,'Med formler'!C24," ")</f>
        <v> </v>
      </c>
      <c r="D24" s="507" t="str">
        <f>IF('Med formler'!D24&lt;&gt;0,'Med formler'!D24," ")</f>
        <v> </v>
      </c>
      <c r="E24" s="508"/>
      <c r="F24" s="508"/>
      <c r="G24" s="509"/>
      <c r="H24" s="199">
        <v>1</v>
      </c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5"/>
      <c r="T24" s="12"/>
    </row>
    <row r="25" spans="1:20" ht="21.75" customHeight="1" thickBot="1">
      <c r="A25" s="200"/>
      <c r="B25" s="549"/>
      <c r="C25" s="505"/>
      <c r="D25" s="510"/>
      <c r="E25" s="511"/>
      <c r="F25" s="511"/>
      <c r="G25" s="512"/>
      <c r="H25" s="201">
        <v>2</v>
      </c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7"/>
      <c r="T25" s="12"/>
    </row>
    <row r="26" spans="1:20" ht="21.75" customHeight="1">
      <c r="A26" s="197"/>
      <c r="B26" s="534">
        <v>9</v>
      </c>
      <c r="C26" s="504" t="str">
        <f>IF('Med formler'!C26&lt;&gt;0,'Med formler'!C26," ")</f>
        <v> </v>
      </c>
      <c r="D26" s="507" t="str">
        <f>IF('Med formler'!D26&lt;&gt;0,'Med formler'!D26," ")</f>
        <v> </v>
      </c>
      <c r="E26" s="508"/>
      <c r="F26" s="508"/>
      <c r="G26" s="509"/>
      <c r="H26" s="198">
        <v>1</v>
      </c>
      <c r="I26" s="202"/>
      <c r="J26" s="202"/>
      <c r="K26" s="202" t="s">
        <v>24</v>
      </c>
      <c r="L26" s="202"/>
      <c r="M26" s="202"/>
      <c r="N26" s="202"/>
      <c r="O26" s="202"/>
      <c r="P26" s="202"/>
      <c r="Q26" s="202"/>
      <c r="R26" s="202"/>
      <c r="S26" s="203"/>
      <c r="T26" s="12"/>
    </row>
    <row r="27" spans="1:20" ht="21.75" customHeight="1" thickBot="1">
      <c r="A27" s="542">
        <v>5</v>
      </c>
      <c r="B27" s="536"/>
      <c r="C27" s="505"/>
      <c r="D27" s="510"/>
      <c r="E27" s="511"/>
      <c r="F27" s="511"/>
      <c r="G27" s="512"/>
      <c r="H27" s="199">
        <v>2</v>
      </c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5"/>
      <c r="T27" s="12"/>
    </row>
    <row r="28" spans="1:20" ht="21.75" customHeight="1">
      <c r="A28" s="542"/>
      <c r="B28" s="473">
        <v>10</v>
      </c>
      <c r="C28" s="504" t="str">
        <f>IF('Med formler'!C28&lt;&gt;0,'Med formler'!C28," ")</f>
        <v> </v>
      </c>
      <c r="D28" s="507" t="str">
        <f>IF('Med formler'!D28&lt;&gt;0,'Med formler'!D28," ")</f>
        <v> </v>
      </c>
      <c r="E28" s="508"/>
      <c r="F28" s="508"/>
      <c r="G28" s="509"/>
      <c r="H28" s="199">
        <v>1</v>
      </c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5"/>
      <c r="T28" s="12"/>
    </row>
    <row r="29" spans="1:20" ht="21.75" customHeight="1" thickBot="1">
      <c r="A29" s="200"/>
      <c r="B29" s="549"/>
      <c r="C29" s="505"/>
      <c r="D29" s="510"/>
      <c r="E29" s="511"/>
      <c r="F29" s="511"/>
      <c r="G29" s="512"/>
      <c r="H29" s="201">
        <v>2</v>
      </c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7"/>
      <c r="T29" s="12"/>
    </row>
    <row r="30" spans="1:20" ht="21.75" customHeight="1">
      <c r="A30" s="197"/>
      <c r="B30" s="534">
        <v>11</v>
      </c>
      <c r="C30" s="504" t="str">
        <f>IF('Med formler'!C30&lt;&gt;0,'Med formler'!C30," ")</f>
        <v> </v>
      </c>
      <c r="D30" s="507" t="str">
        <f>IF('Med formler'!D30&lt;&gt;0,'Med formler'!D30," ")</f>
        <v> </v>
      </c>
      <c r="E30" s="508"/>
      <c r="F30" s="508"/>
      <c r="G30" s="509"/>
      <c r="H30" s="198">
        <v>1</v>
      </c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3"/>
      <c r="T30" s="12"/>
    </row>
    <row r="31" spans="1:20" ht="21.75" customHeight="1" thickBot="1">
      <c r="A31" s="542">
        <v>6</v>
      </c>
      <c r="B31" s="550"/>
      <c r="C31" s="505"/>
      <c r="D31" s="510"/>
      <c r="E31" s="511"/>
      <c r="F31" s="511"/>
      <c r="G31" s="512"/>
      <c r="H31" s="199">
        <v>2</v>
      </c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5"/>
      <c r="T31" s="12"/>
    </row>
    <row r="32" spans="1:20" ht="21.75" customHeight="1">
      <c r="A32" s="542"/>
      <c r="B32" s="473">
        <v>12</v>
      </c>
      <c r="C32" s="504" t="str">
        <f>IF('Med formler'!C32&lt;&gt;0,'Med formler'!C32," ")</f>
        <v> </v>
      </c>
      <c r="D32" s="507" t="str">
        <f>IF('Med formler'!D32&lt;&gt;0,'Med formler'!D32," ")</f>
        <v> </v>
      </c>
      <c r="E32" s="508"/>
      <c r="F32" s="508"/>
      <c r="G32" s="509"/>
      <c r="H32" s="199">
        <v>1</v>
      </c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5"/>
      <c r="T32" s="12"/>
    </row>
    <row r="33" spans="1:20" ht="21.75" customHeight="1" thickBot="1">
      <c r="A33" s="200"/>
      <c r="B33" s="549"/>
      <c r="C33" s="505"/>
      <c r="D33" s="510"/>
      <c r="E33" s="511"/>
      <c r="F33" s="511"/>
      <c r="G33" s="512"/>
      <c r="H33" s="201">
        <v>2</v>
      </c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7"/>
      <c r="T33" s="12"/>
    </row>
    <row r="34" spans="1:20" ht="21.75" customHeight="1">
      <c r="A34" s="197"/>
      <c r="B34" s="534">
        <v>13</v>
      </c>
      <c r="C34" s="504" t="str">
        <f>IF('Med formler'!C34&lt;&gt;0,'Med formler'!C34," ")</f>
        <v> </v>
      </c>
      <c r="D34" s="507" t="str">
        <f>IF('Med formler'!D34&lt;&gt;0,'Med formler'!D34," ")</f>
        <v> </v>
      </c>
      <c r="E34" s="508"/>
      <c r="F34" s="508"/>
      <c r="G34" s="509"/>
      <c r="H34" s="198">
        <v>1</v>
      </c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3"/>
      <c r="T34" s="12"/>
    </row>
    <row r="35" spans="1:20" ht="21.75" customHeight="1" thickBot="1">
      <c r="A35" s="542">
        <v>7</v>
      </c>
      <c r="B35" s="536"/>
      <c r="C35" s="505"/>
      <c r="D35" s="510"/>
      <c r="E35" s="511"/>
      <c r="F35" s="511"/>
      <c r="G35" s="512"/>
      <c r="H35" s="199">
        <v>2</v>
      </c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5"/>
      <c r="T35" s="12"/>
    </row>
    <row r="36" spans="1:20" ht="21.75" customHeight="1">
      <c r="A36" s="542"/>
      <c r="B36" s="473">
        <v>14</v>
      </c>
      <c r="C36" s="504" t="str">
        <f>IF('Med formler'!C36&lt;&gt;0,'Med formler'!C36," ")</f>
        <v> </v>
      </c>
      <c r="D36" s="507" t="str">
        <f>IF('Med formler'!D36&lt;&gt;0,'Med formler'!D36," ")</f>
        <v> </v>
      </c>
      <c r="E36" s="508"/>
      <c r="F36" s="508"/>
      <c r="G36" s="509"/>
      <c r="H36" s="199">
        <v>1</v>
      </c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5"/>
      <c r="T36" s="12"/>
    </row>
    <row r="37" spans="1:20" ht="21.75" customHeight="1" thickBot="1">
      <c r="A37" s="200"/>
      <c r="B37" s="549"/>
      <c r="C37" s="506"/>
      <c r="D37" s="528"/>
      <c r="E37" s="529"/>
      <c r="F37" s="529"/>
      <c r="G37" s="530"/>
      <c r="H37" s="201">
        <v>2</v>
      </c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7"/>
      <c r="T37" s="12"/>
    </row>
    <row r="38" spans="1:19" ht="12.75">
      <c r="A38" s="95"/>
      <c r="B38" s="95"/>
      <c r="C38" s="95" t="s">
        <v>3</v>
      </c>
      <c r="D38" s="95" t="s">
        <v>3</v>
      </c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</row>
    <row r="39" spans="1:19" ht="12.75">
      <c r="A39" s="95"/>
      <c r="B39" s="95"/>
      <c r="C39" s="519" t="s">
        <v>45</v>
      </c>
      <c r="D39" s="519"/>
      <c r="E39" s="519"/>
      <c r="F39" s="519"/>
      <c r="G39" s="519"/>
      <c r="H39" s="519"/>
      <c r="I39" s="519"/>
      <c r="J39" s="519"/>
      <c r="K39" s="519"/>
      <c r="L39" s="519"/>
      <c r="M39" s="519"/>
      <c r="N39" s="519"/>
      <c r="O39" s="519"/>
      <c r="P39" s="519"/>
      <c r="Q39" s="519"/>
      <c r="R39" s="519"/>
      <c r="S39" s="519"/>
    </row>
    <row r="40" spans="1:19" ht="12.75">
      <c r="A40" s="95"/>
      <c r="B40" s="95"/>
      <c r="C40" s="519"/>
      <c r="D40" s="519"/>
      <c r="E40" s="519"/>
      <c r="F40" s="519"/>
      <c r="G40" s="519"/>
      <c r="H40" s="519"/>
      <c r="I40" s="519"/>
      <c r="J40" s="519"/>
      <c r="K40" s="519"/>
      <c r="L40" s="519"/>
      <c r="M40" s="519"/>
      <c r="N40" s="519"/>
      <c r="O40" s="519"/>
      <c r="P40" s="519"/>
      <c r="Q40" s="519"/>
      <c r="R40" s="519"/>
      <c r="S40" s="519"/>
    </row>
    <row r="41" spans="1:19" ht="12.75">
      <c r="A41" s="95"/>
      <c r="B41" s="95"/>
      <c r="C41" s="546" t="s">
        <v>42</v>
      </c>
      <c r="D41" s="546"/>
      <c r="E41" s="546"/>
      <c r="F41" s="547" t="s">
        <v>3</v>
      </c>
      <c r="G41" s="547"/>
      <c r="H41" s="547"/>
      <c r="I41" s="547"/>
      <c r="J41" s="515" t="s">
        <v>44</v>
      </c>
      <c r="K41" s="516"/>
      <c r="L41" s="517" t="s">
        <v>3</v>
      </c>
      <c r="M41" s="517"/>
      <c r="N41" s="95"/>
      <c r="O41" s="95"/>
      <c r="P41" s="95"/>
      <c r="Q41" s="95"/>
      <c r="R41" s="95"/>
      <c r="S41" s="95"/>
    </row>
    <row r="42" spans="1:19" ht="12.75">
      <c r="A42" s="95"/>
      <c r="B42" s="95"/>
      <c r="C42" s="546"/>
      <c r="D42" s="546"/>
      <c r="E42" s="546"/>
      <c r="F42" s="548"/>
      <c r="G42" s="548"/>
      <c r="H42" s="548"/>
      <c r="I42" s="548"/>
      <c r="J42" s="515"/>
      <c r="K42" s="516"/>
      <c r="L42" s="518"/>
      <c r="M42" s="518"/>
      <c r="N42" s="95"/>
      <c r="O42" s="95"/>
      <c r="P42" s="95"/>
      <c r="Q42" s="95"/>
      <c r="R42" s="95"/>
      <c r="S42" s="95"/>
    </row>
    <row r="43" spans="1:19" ht="12.75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</row>
  </sheetData>
  <sheetProtection password="CA2D" sheet="1"/>
  <mergeCells count="70">
    <mergeCell ref="C41:E42"/>
    <mergeCell ref="F41:I42"/>
    <mergeCell ref="B24:B25"/>
    <mergeCell ref="B26:B27"/>
    <mergeCell ref="B28:B29"/>
    <mergeCell ref="B30:B31"/>
    <mergeCell ref="B32:B33"/>
    <mergeCell ref="D32:G33"/>
    <mergeCell ref="B34:B35"/>
    <mergeCell ref="B36:B37"/>
    <mergeCell ref="Q4:Q5"/>
    <mergeCell ref="A27:A28"/>
    <mergeCell ref="C12:C13"/>
    <mergeCell ref="C14:C15"/>
    <mergeCell ref="C16:C17"/>
    <mergeCell ref="C18:C19"/>
    <mergeCell ref="H4:H5"/>
    <mergeCell ref="N4:O5"/>
    <mergeCell ref="D28:G29"/>
    <mergeCell ref="D10:G11"/>
    <mergeCell ref="D34:G35"/>
    <mergeCell ref="H8:H9"/>
    <mergeCell ref="I8:I9"/>
    <mergeCell ref="M4:M5"/>
    <mergeCell ref="A31:A32"/>
    <mergeCell ref="A35:A36"/>
    <mergeCell ref="A11:A12"/>
    <mergeCell ref="A15:A16"/>
    <mergeCell ref="A19:A20"/>
    <mergeCell ref="A23:A24"/>
    <mergeCell ref="D12:G13"/>
    <mergeCell ref="D14:G15"/>
    <mergeCell ref="D16:G17"/>
    <mergeCell ref="B20:B21"/>
    <mergeCell ref="B22:B23"/>
    <mergeCell ref="S8:S9"/>
    <mergeCell ref="L8:L9"/>
    <mergeCell ref="P8:P9"/>
    <mergeCell ref="B10:B11"/>
    <mergeCell ref="C20:C21"/>
    <mergeCell ref="D24:G25"/>
    <mergeCell ref="C10:C11"/>
    <mergeCell ref="D26:G27"/>
    <mergeCell ref="D20:G21"/>
    <mergeCell ref="A8:A9"/>
    <mergeCell ref="B8:B9"/>
    <mergeCell ref="B12:B13"/>
    <mergeCell ref="B14:B15"/>
    <mergeCell ref="B16:B17"/>
    <mergeCell ref="B18:B19"/>
    <mergeCell ref="C22:C23"/>
    <mergeCell ref="I1:R1"/>
    <mergeCell ref="J41:K42"/>
    <mergeCell ref="L41:M42"/>
    <mergeCell ref="C39:S40"/>
    <mergeCell ref="D8:G9"/>
    <mergeCell ref="C8:C9"/>
    <mergeCell ref="D30:G31"/>
    <mergeCell ref="D36:G37"/>
    <mergeCell ref="D18:G19"/>
    <mergeCell ref="I4:L5"/>
    <mergeCell ref="R4:R5"/>
    <mergeCell ref="C34:C35"/>
    <mergeCell ref="C36:C37"/>
    <mergeCell ref="C30:C31"/>
    <mergeCell ref="C32:C33"/>
    <mergeCell ref="D22:G23"/>
    <mergeCell ref="C28:C29"/>
    <mergeCell ref="C24:C25"/>
    <mergeCell ref="C26:C27"/>
  </mergeCells>
  <printOptions/>
  <pageMargins left="0" right="0" top="0" bottom="0.1968503937007874" header="0" footer="0"/>
  <pageSetup fitToHeight="1" fitToWidth="1" horizontalDpi="300" verticalDpi="300" orientation="landscape" paperSize="9" scale="5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Søren Kjær</dc:creator>
  <cp:keywords/>
  <dc:description/>
  <cp:lastModifiedBy>admin</cp:lastModifiedBy>
  <cp:lastPrinted>2019-03-06T22:06:30Z</cp:lastPrinted>
  <dcterms:created xsi:type="dcterms:W3CDTF">2003-03-25T14:12:14Z</dcterms:created>
  <dcterms:modified xsi:type="dcterms:W3CDTF">2019-03-25T00:08:14Z</dcterms:modified>
  <cp:category/>
  <cp:version/>
  <cp:contentType/>
  <cp:contentStatus/>
</cp:coreProperties>
</file>